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AS ALVARADO\Downloads\"/>
    </mc:Choice>
  </mc:AlternateContent>
  <xr:revisionPtr revIDLastSave="0" documentId="13_ncr:1_{B770CDE7-2C58-480C-9FA3-AA251A9B8D4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J" sheetId="1" r:id="rId1"/>
    <sheet name="BP" sheetId="3" r:id="rId2"/>
    <sheet name="2L" sheetId="2" r:id="rId3"/>
    <sheet name="EST" sheetId="9" r:id="rId4"/>
    <sheet name="PI" sheetId="8" r:id="rId5"/>
    <sheet name="MC" sheetId="5" r:id="rId6"/>
    <sheet name="EI" sheetId="14" r:id="rId7"/>
    <sheet name="EP_1" sheetId="12" r:id="rId8"/>
    <sheet name="EP_2" sheetId="16" r:id="rId9"/>
  </sheets>
  <definedNames>
    <definedName name="_xlnm._FilterDatabase" localSheetId="0" hidden="1">AJ!$A$1:$AE$49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" i="3" l="1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" i="3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2" i="2"/>
  <c r="X3" i="9"/>
  <c r="X4" i="9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2" i="9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2" i="1"/>
  <c r="AA3" i="14"/>
  <c r="AA4" i="14"/>
  <c r="AA5" i="14"/>
  <c r="AA6" i="14"/>
  <c r="AA7" i="14"/>
  <c r="AA8" i="14"/>
  <c r="AA9" i="14"/>
  <c r="AA2" i="14"/>
  <c r="AC3" i="5" l="1"/>
  <c r="AA3" i="5"/>
  <c r="Y3" i="5"/>
  <c r="AD3" i="5" s="1"/>
  <c r="AC4" i="5"/>
  <c r="AC5" i="5"/>
  <c r="AC6" i="5"/>
  <c r="AC7" i="5"/>
  <c r="AC8" i="5"/>
  <c r="AC9" i="5"/>
  <c r="AC2" i="5"/>
  <c r="AA4" i="5"/>
  <c r="AA5" i="5"/>
  <c r="AA6" i="5"/>
  <c r="AA7" i="5"/>
  <c r="AA8" i="5"/>
  <c r="AA9" i="5"/>
  <c r="AA2" i="5"/>
  <c r="Y4" i="5"/>
  <c r="Y5" i="5"/>
  <c r="Y6" i="5"/>
  <c r="Y7" i="5"/>
  <c r="Y8" i="5"/>
  <c r="Y9" i="5"/>
  <c r="Y2" i="5"/>
  <c r="AA56" i="2"/>
  <c r="AA57" i="2"/>
  <c r="Y56" i="2"/>
  <c r="Y57" i="2"/>
  <c r="W56" i="2"/>
  <c r="W57" i="2"/>
  <c r="AD55" i="1"/>
  <c r="AD56" i="1"/>
  <c r="AB55" i="1"/>
  <c r="AB56" i="1"/>
  <c r="Z55" i="1"/>
  <c r="Z56" i="1"/>
  <c r="AE56" i="1" s="1"/>
  <c r="AD54" i="1"/>
  <c r="AB54" i="1"/>
  <c r="Z54" i="1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19" i="2"/>
  <c r="AA20" i="2"/>
  <c r="AA21" i="2"/>
  <c r="AA2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19" i="2"/>
  <c r="Y20" i="2"/>
  <c r="Y21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19" i="2"/>
  <c r="W20" i="2"/>
  <c r="W21" i="2"/>
  <c r="W2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AA2" i="2"/>
  <c r="Y2" i="2"/>
  <c r="W2" i="2"/>
  <c r="AH3" i="3"/>
  <c r="AH4" i="3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" i="3"/>
  <c r="AF3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" i="3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" i="3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2" i="1"/>
  <c r="AE38" i="1" l="1"/>
  <c r="AE14" i="1"/>
  <c r="AE46" i="1"/>
  <c r="AE30" i="1"/>
  <c r="AE22" i="1"/>
  <c r="AE6" i="1"/>
  <c r="AE55" i="1"/>
  <c r="AE10" i="1"/>
  <c r="AE50" i="1"/>
  <c r="AE18" i="1"/>
  <c r="AE26" i="1"/>
  <c r="AE42" i="1"/>
  <c r="AE34" i="1"/>
  <c r="AE33" i="1"/>
  <c r="AE9" i="1"/>
  <c r="AE49" i="1"/>
  <c r="AE25" i="1"/>
  <c r="AE41" i="1"/>
  <c r="AE17" i="1"/>
  <c r="AE48" i="1"/>
  <c r="AE16" i="1"/>
  <c r="AE47" i="1"/>
  <c r="AE39" i="1"/>
  <c r="AE31" i="1"/>
  <c r="AE23" i="1"/>
  <c r="AE15" i="1"/>
  <c r="AE7" i="1"/>
  <c r="AE40" i="1"/>
  <c r="AE24" i="1"/>
  <c r="AE53" i="1"/>
  <c r="AE45" i="1"/>
  <c r="AE37" i="1"/>
  <c r="AE29" i="1"/>
  <c r="AE21" i="1"/>
  <c r="AE13" i="1"/>
  <c r="AE5" i="1"/>
  <c r="AE32" i="1"/>
  <c r="AE44" i="1"/>
  <c r="AE28" i="1"/>
  <c r="AE20" i="1"/>
  <c r="AE4" i="1"/>
  <c r="AE54" i="1"/>
  <c r="AE8" i="1"/>
  <c r="AE52" i="1"/>
  <c r="AE36" i="1"/>
  <c r="AE12" i="1"/>
  <c r="AE51" i="1"/>
  <c r="AE43" i="1"/>
  <c r="AE35" i="1"/>
  <c r="AE27" i="1"/>
  <c r="AE19" i="1"/>
  <c r="AE11" i="1"/>
  <c r="AE3" i="1"/>
  <c r="AD9" i="5"/>
  <c r="AD4" i="5"/>
  <c r="AB57" i="2"/>
  <c r="AB56" i="2"/>
  <c r="AD7" i="5"/>
  <c r="AD6" i="5"/>
  <c r="AD5" i="5"/>
  <c r="AD8" i="5"/>
  <c r="AD2" i="5"/>
  <c r="AB14" i="2"/>
  <c r="AB6" i="2"/>
  <c r="AB3" i="2"/>
  <c r="AB17" i="2"/>
  <c r="AB54" i="2"/>
  <c r="AB46" i="2"/>
  <c r="AB38" i="2"/>
  <c r="AB30" i="2"/>
  <c r="AB40" i="2"/>
  <c r="AB32" i="2"/>
  <c r="AB52" i="2"/>
  <c r="AB44" i="2"/>
  <c r="AB28" i="2"/>
  <c r="AB48" i="2"/>
  <c r="AB36" i="2"/>
  <c r="AB55" i="2"/>
  <c r="AB47" i="2"/>
  <c r="AB39" i="2"/>
  <c r="AB31" i="2"/>
  <c r="AB23" i="2"/>
  <c r="AB15" i="2"/>
  <c r="AB7" i="2"/>
  <c r="AB9" i="2"/>
  <c r="AB24" i="2"/>
  <c r="AB21" i="2"/>
  <c r="AB12" i="2"/>
  <c r="AB19" i="2"/>
  <c r="AB11" i="2"/>
  <c r="AB4" i="2"/>
  <c r="AB50" i="2"/>
  <c r="AB42" i="2"/>
  <c r="AB34" i="2"/>
  <c r="AB26" i="2"/>
  <c r="AB18" i="2"/>
  <c r="AB10" i="2"/>
  <c r="AB49" i="2"/>
  <c r="AB41" i="2"/>
  <c r="AB33" i="2"/>
  <c r="AB25" i="2"/>
  <c r="AB16" i="2"/>
  <c r="AB8" i="2"/>
  <c r="AB22" i="2"/>
  <c r="AB53" i="2"/>
  <c r="AB45" i="2"/>
  <c r="AB37" i="2"/>
  <c r="AB29" i="2"/>
  <c r="AB13" i="2"/>
  <c r="AB5" i="2"/>
  <c r="AB20" i="2"/>
  <c r="AB51" i="2"/>
  <c r="AB43" i="2"/>
  <c r="AB35" i="2"/>
  <c r="AB27" i="2"/>
  <c r="AI24" i="3" l="1"/>
  <c r="AI22" i="3" l="1"/>
  <c r="AI7" i="3"/>
  <c r="AI9" i="3"/>
  <c r="AI12" i="3"/>
  <c r="AI23" i="3"/>
  <c r="AI15" i="3"/>
  <c r="AI19" i="3"/>
  <c r="AI14" i="3"/>
  <c r="AI17" i="3"/>
  <c r="AI18" i="3"/>
  <c r="AI20" i="3"/>
  <c r="AI11" i="3"/>
  <c r="AI3" i="3"/>
  <c r="AI10" i="3"/>
  <c r="AI8" i="3"/>
  <c r="AI16" i="3"/>
  <c r="AI6" i="3"/>
  <c r="AI21" i="3"/>
  <c r="AI13" i="3"/>
  <c r="AI5" i="3"/>
  <c r="AI4" i="3"/>
  <c r="AB2" i="1" l="1"/>
  <c r="AE2" i="1" s="1"/>
  <c r="AI2" i="3" l="1"/>
  <c r="A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E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SE RECOMIENDA SEGUIR INSTRUCCIONES DEL PROFESOR</t>
        </r>
      </text>
    </comment>
    <comment ref="E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SEGUIR INSTRUCCIONES</t>
        </r>
      </text>
    </comment>
    <comment ref="E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-NO USO LA ESTRUCTURA DEL PROFESOR</t>
        </r>
      </text>
    </comment>
    <comment ref="E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-NO SIGUIO LA ESTRUCTURA DEL PROFESOR</t>
        </r>
      </text>
    </comment>
    <comment ref="E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FALTARON MAS GRAFICOS. SE DEBIO SEGUIR LA ESTRUCTURA DEL PROFESOR</t>
        </r>
      </text>
    </comment>
    <comment ref="E7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-BASE EN FORMA DE PANEL, NO SIGUIO LA GUIA DEL PROFESOR
-MISMOS GRAFICOS
-MAL ACOMODO DE VAR</t>
        </r>
      </text>
    </comment>
    <comment ref="E8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-MUY POCAS GRAFICAS</t>
        </r>
      </text>
    </comment>
    <comment ref="E10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SEGUIR ESTRUCTURA DEL PROFESOR</t>
        </r>
      </text>
    </comment>
    <comment ref="E11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-NO SIGUIO EL FORMATO DEL PROFESOR
-REPITE GRAFICOS DE PASTEL
-BASE MAL ACOMODADA</t>
        </r>
      </text>
    </comment>
    <comment ref="E12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-NO SIGUIO LA GUIA DEL PROFESOR
-USO TABLAS DINAMICAS, LAS CUALES NO ERAN SOLICITADAS</t>
        </r>
      </text>
    </comment>
    <comment ref="E16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-NO SIGUIO LA GUIA DEL PROFESOR
-BASE EN FORMA DE PANEL
-NO SE COMPRENDE LOS GRAFICOS
-NO SE REQUIERE TABLA DINAMICA, ETC.</t>
        </r>
      </text>
    </comment>
  </commentList>
</comments>
</file>

<file path=xl/sharedStrings.xml><?xml version="1.0" encoding="utf-8"?>
<sst xmlns="http://schemas.openxmlformats.org/spreadsheetml/2006/main" count="405" uniqueCount="316">
  <si>
    <t>ID</t>
  </si>
  <si>
    <t>MATRÍCULA</t>
  </si>
  <si>
    <t>ALUMNO</t>
  </si>
  <si>
    <t>EQUIPO</t>
  </si>
  <si>
    <t>EXAMEN PARCIAL</t>
  </si>
  <si>
    <t>EXAMEN_PARCIAL</t>
  </si>
  <si>
    <t>PROMEDIO</t>
  </si>
  <si>
    <t>EXAMEN FINAL</t>
  </si>
  <si>
    <t>CALIFICACIÓN FINAL</t>
  </si>
  <si>
    <t>PIA</t>
  </si>
  <si>
    <t>CALIFICACIÓN</t>
  </si>
  <si>
    <t>SALAS LUNA IMANOL BARUCH</t>
  </si>
  <si>
    <t>SUAREZ DUEÑAS LEUGIM YAEL</t>
  </si>
  <si>
    <t>GARCIA GARCIA CARLOS ENRIQUE</t>
  </si>
  <si>
    <t>MUÑOZ MORALES GABRIELA</t>
  </si>
  <si>
    <t>REYES SANCHEZ KEVIN MARTIN</t>
  </si>
  <si>
    <t>ACTIVIDAD 1 (Quiz1)</t>
  </si>
  <si>
    <t>ACTIVIDAD 3 (Quiz2)</t>
  </si>
  <si>
    <t>ACTIVIDAD 2 (Práctica1)</t>
  </si>
  <si>
    <t>ACTIVIDAD 3 (QuizEST1)</t>
  </si>
  <si>
    <t>ACTIVIDAD 4 (QuizEST2)</t>
  </si>
  <si>
    <t>ACTIVIDAD 5 (QuizEST3)</t>
  </si>
  <si>
    <t>ACTIVIDAD 5 (Blo1)</t>
  </si>
  <si>
    <t>ACTIVIDAD 6 (Blo2)</t>
  </si>
  <si>
    <t>ACTIVIDAD 7 (Blo3)</t>
  </si>
  <si>
    <t>ACTIVIDAD 8 (Blo4)</t>
  </si>
  <si>
    <t>ACTIVIDAD 6 (Clase)</t>
  </si>
  <si>
    <t>ACTIVIDAD 8 (Base)</t>
  </si>
  <si>
    <t>ACTIVIDAD 8 (Blo1)</t>
  </si>
  <si>
    <t>ACTIVIDAD 9 (Blo2)</t>
  </si>
  <si>
    <t>ACTIVIDAD 10 (Blo3)</t>
  </si>
  <si>
    <t>ACTIVIDAD 11 (Blo4)</t>
  </si>
  <si>
    <t>ACTIVIDAD 13 (Blo5)</t>
  </si>
  <si>
    <t>ACTIVIDAD 14 (Blo6)</t>
  </si>
  <si>
    <t>ACTIVIDAD 15 (Blo7)</t>
  </si>
  <si>
    <t>ACTIVIDAD 16 (Blo8)</t>
  </si>
  <si>
    <t>ACTIVIDAD 18 (Blo9)</t>
  </si>
  <si>
    <t>ACTIVIDAD 21 (Blo12)</t>
  </si>
  <si>
    <t>ACTIVIDAD 19 (Blo10)</t>
  </si>
  <si>
    <t>ACTIVIDAD 20 (Blo11)</t>
  </si>
  <si>
    <t>ACTIVIDAD 12 (Blo5)</t>
  </si>
  <si>
    <t>ACTIVIDAD 13 (Blo6)</t>
  </si>
  <si>
    <t>ACTIVIDAD 14 (Blo7)</t>
  </si>
  <si>
    <t>ACTIVIDAD 15 (Blo8)</t>
  </si>
  <si>
    <t>ACTIVIDAD 4 (Blo1)</t>
  </si>
  <si>
    <t>ACTIVIDAD 5 (Blo2)</t>
  </si>
  <si>
    <t>ACTIVIDAD 6 (Blo3)</t>
  </si>
  <si>
    <t>ACTIVIDAD 7 (Blo4)</t>
  </si>
  <si>
    <t>ACTIVIDAD 12 (Blo9)</t>
  </si>
  <si>
    <t>ACTIVIDAD 13 (Blo10)</t>
  </si>
  <si>
    <t>ACTIVIDAD 14 (Blo11)</t>
  </si>
  <si>
    <t>ACTIVIDAD 15 (Blo12)</t>
  </si>
  <si>
    <t>ACTIVIDAD 8 (Blo5)</t>
  </si>
  <si>
    <t>ACTIVIDAD 9 (Blo6)</t>
  </si>
  <si>
    <t>ACTIVIDAD 10 (Blo7)</t>
  </si>
  <si>
    <t>ACTIVIDAD 11 (Blo8)</t>
  </si>
  <si>
    <t>ACTIVIDAD 12 (Quiz3)</t>
  </si>
  <si>
    <t>ACTIVIDAD 14 (Blo9)</t>
  </si>
  <si>
    <t>ACTIVIDAD 15 (Blo10)</t>
  </si>
  <si>
    <t>ACTIVIDAD 16 (Blo11)</t>
  </si>
  <si>
    <t>ACTIVIDAD 17 (Blo12)</t>
  </si>
  <si>
    <t>ACTIVIDAD 18 (Quiz4)</t>
  </si>
  <si>
    <t>ACTIVIDAD 19 (Clase)</t>
  </si>
  <si>
    <t>ACTIVIDAD 20 (Clase)</t>
  </si>
  <si>
    <t>ACEVEDO SALINAS GABRIEL ADOLFO</t>
  </si>
  <si>
    <t>ALANIS SAENZ EDGAR ELIUTH</t>
  </si>
  <si>
    <t>ALCOCER LARA URIEL DE JESUS</t>
  </si>
  <si>
    <t>ARAUJO ELIZALDE ARIANA XIMENA</t>
  </si>
  <si>
    <t>BALLI ESTRADA BRUNO</t>
  </si>
  <si>
    <t>BARRIOS MUNIZ ROLANDO ARAM</t>
  </si>
  <si>
    <t>BARRON MARTINEZ XIMENA CAROLINA</t>
  </si>
  <si>
    <t>BLAS RICO REYNA MELISSA</t>
  </si>
  <si>
    <t>CABALLERO CORREA BRAYAN ALEJANDRO</t>
  </si>
  <si>
    <t>CAMPOS ALVARADO MICHELLE</t>
  </si>
  <si>
    <t>CAMPOS RODRIGUEZ ALEJANDRO</t>
  </si>
  <si>
    <t>CARDENAS MORALES ALEJANDRA</t>
  </si>
  <si>
    <t>CASTAÑEDA CASTRO DAVID ADALBERTO</t>
  </si>
  <si>
    <t>CASTILLO SOTO RENATA FABIOLA</t>
  </si>
  <si>
    <t>CHAVIRA CARRILLO ITZEL ALEJANDRA</t>
  </si>
  <si>
    <t>CRUZ HERNANDEZ ANA PAOLA</t>
  </si>
  <si>
    <t>DE ALBA LOZANO ANDREA SOFIA</t>
  </si>
  <si>
    <t>ESPINOZA CUELLAR ALISSON YAQUELIN</t>
  </si>
  <si>
    <t>FRANCO RODRIGUEZ ROBERTO EDUARDO</t>
  </si>
  <si>
    <t>GALVAN PEÑA OSCAR</t>
  </si>
  <si>
    <t>GARCIA GONZALEZ VICTOR ELI</t>
  </si>
  <si>
    <t>GONZALEZ RODRIGUEZ KARLA NALLELY</t>
  </si>
  <si>
    <t>GRAMLICH ANTON EMIL</t>
  </si>
  <si>
    <t>HERNANDEZ BAUTISTA JENNIFER SARAI</t>
  </si>
  <si>
    <t>HERNANDEZ JUAREZ VALERIA</t>
  </si>
  <si>
    <t>IBARRA PEREZ ARACELY</t>
  </si>
  <si>
    <t>IÑIGUEZ ALVAREZ GAEL ENRIQUE</t>
  </si>
  <si>
    <t>ITURRALDE HERNANDEZ ALAN IGNACIO</t>
  </si>
  <si>
    <t>MARTINEZ INFANTE JUDITH</t>
  </si>
  <si>
    <t>MARTINEZ SIMENTAL JUAN IGNACIO</t>
  </si>
  <si>
    <t>MATTA GRIMALDO SERGIO ROBERTO</t>
  </si>
  <si>
    <t>MEDRANO AGUILAR XOCHITL XIMENA</t>
  </si>
  <si>
    <t>MONTOYA MORENO RANDY FABIAN</t>
  </si>
  <si>
    <t>MUÑOZ CARRIZALES CHRISTOPHER YAEL</t>
  </si>
  <si>
    <t>PALACIOS GARZA MELANNIE AZURI</t>
  </si>
  <si>
    <t>PEREZ SILVA NESTOR ANDRES</t>
  </si>
  <si>
    <t>RAMÍREZ TORRES EVELYN YULIETT</t>
  </si>
  <si>
    <t>RANGEL ROSAS ALEXANDRA MIROSLAVA</t>
  </si>
  <si>
    <t>RODRIGUEZ FLORES MARIANA</t>
  </si>
  <si>
    <t>RODRIGUEZ GARIBAY AXEL JAVIER</t>
  </si>
  <si>
    <t>RODRIGUEZ HERNANDEZ ALFONSO AARON</t>
  </si>
  <si>
    <t>SANCHEZ AGUADO PATRICIO SEBASTIAN</t>
  </si>
  <si>
    <t>SANCHEZ HERNANDEZ CONSUELO SOFIA</t>
  </si>
  <si>
    <t>SANCHEZ PEREZ MAURICIO</t>
  </si>
  <si>
    <t>TORRES TORRES PERLA</t>
  </si>
  <si>
    <t>TREVIÑO ESPARZA YARELY KAROLINA</t>
  </si>
  <si>
    <t>URRUTIA MARROQUIN JOSE ANGEL</t>
  </si>
  <si>
    <t>VALDEZ HERRERA CITLALLI ELIZABETH</t>
  </si>
  <si>
    <t>VALDEZ PEREZ NORMA CAROLINA</t>
  </si>
  <si>
    <t>VAZQUEZ VALDEZ JOCSAN</t>
  </si>
  <si>
    <t>VILLALOBOS GARCIA ALAN RICARDO</t>
  </si>
  <si>
    <t>VILLARREAL OLVERA ANGELA MICHELLE</t>
  </si>
  <si>
    <t>ZUÑIGA CORTES ANA LUCIA</t>
  </si>
  <si>
    <t>DOMINGUEZ MONTANO DANIELA ALEJANDRA</t>
  </si>
  <si>
    <t>ELISERIO QUIROZ JULISSA</t>
  </si>
  <si>
    <t>ESPINOZA HERNANDEZ CESAR EMILIO</t>
  </si>
  <si>
    <t>FERNANDEZ GARCIA ANA LAURA</t>
  </si>
  <si>
    <t>FLORES RANGEL JARETZI</t>
  </si>
  <si>
    <t>GARCIA RAMOS EDGAR GAEL</t>
  </si>
  <si>
    <t>JUAREZ ALVARADO LUIS ALFREDO</t>
  </si>
  <si>
    <t>LEIJA BUENTELLO CHRISTOPHER ROBERTO</t>
  </si>
  <si>
    <t>MARINES DELGADILLO MELISSA SAMANTHA</t>
  </si>
  <si>
    <t>MARTINEZ CONSTANTINO ALFREDO ALEXANDER</t>
  </si>
  <si>
    <t>MARTINEZ GARCIA CHRISTOPHER DANIEL</t>
  </si>
  <si>
    <t>MONTOYA SIFUENTES JAPHET</t>
  </si>
  <si>
    <t>ORTIZ URIBE BRIAN JAVIER</t>
  </si>
  <si>
    <t>PETRO RUIZ WENDY ESMERALDA</t>
  </si>
  <si>
    <t>RAMIREZ GONZALEZ JOSE ELIAS</t>
  </si>
  <si>
    <t>REAL ORTIZ FRANCISCO JAVIER</t>
  </si>
  <si>
    <t>RODRIGUEZ CASTRO JUAN ANGEL</t>
  </si>
  <si>
    <t>SANCHEZ RODRIGUEZ ADRIAN ALBERTO</t>
  </si>
  <si>
    <t>ADAME GARZA MAURICIO</t>
  </si>
  <si>
    <t>AGUIRRE GOMEZ ANGELES MICHELLE</t>
  </si>
  <si>
    <t>ALONSO HERNANDEZ JOSE CARLOS</t>
  </si>
  <si>
    <t>ALVARADO ALVAREZ DEBANY ELIZABETH</t>
  </si>
  <si>
    <t>ARELLANO ZAPATA JESUS ALDAHIR</t>
  </si>
  <si>
    <t>BELTRAN LOPEZ ORLANDO</t>
  </si>
  <si>
    <t>CARDENAS ALVAREZ AREANA ABIGAIL</t>
  </si>
  <si>
    <t>CARDENAS CORONADO MARIA FERNANDA</t>
  </si>
  <si>
    <t>CARDENAS TORRES EMILIANO</t>
  </si>
  <si>
    <t>CARRILLO RUIZ ALEXA MONSSERRAT</t>
  </si>
  <si>
    <t>CRUZ ESPINOZA AXEL MANUEL</t>
  </si>
  <si>
    <t>CRUZ MORENO LUIS ANTONIO</t>
  </si>
  <si>
    <t>CUERVO YEVERINO SERGIO FEDERICO</t>
  </si>
  <si>
    <t>DELGADO ESPARZA ANA CECILIA</t>
  </si>
  <si>
    <t>GALVAN TAPIA GUILLERMO FABIAN</t>
  </si>
  <si>
    <t>GARCIA CRUZ LUDWIG ABDIEL</t>
  </si>
  <si>
    <t>GARZA LEAL MICHELLE</t>
  </si>
  <si>
    <t>GOMEZ GOMEZ DAFNE PAOLA</t>
  </si>
  <si>
    <t>GUAJARDO HERNANDEZ DIEGO ANTONIO</t>
  </si>
  <si>
    <t>GUTIÉRREZ ENRÍQUEZ WALTER NICOLÁS</t>
  </si>
  <si>
    <t>GUZMAN ALVAREZ PATRICIO GAEL</t>
  </si>
  <si>
    <t>LERMA AGUILAR CESAR GIOVANNI</t>
  </si>
  <si>
    <t>MARTINEZ GARCIA ALISON ABIGAIL</t>
  </si>
  <si>
    <t>MIRELES CASTILLO ADOLFO ANGEL</t>
  </si>
  <si>
    <t>MONTOYA MEDELLIN CRISTIAN DANIEL</t>
  </si>
  <si>
    <t>MORALES BARBOSA JORGE ALEJANDRO</t>
  </si>
  <si>
    <t>MUÑOZ TORRES ANDRIK</t>
  </si>
  <si>
    <t>PEÑA URBINA RUBEN EMILIO</t>
  </si>
  <si>
    <t>PINALES VEGA PAOLA CAMILA</t>
  </si>
  <si>
    <t>RENOVATO MARTINEZ DEVANY ALEXA</t>
  </si>
  <si>
    <t>REYES COSTILLA ALFONSO JOSE</t>
  </si>
  <si>
    <t>REYES CUARENTA MONSERRATH</t>
  </si>
  <si>
    <t>REYNA BALDERAS ALONDRA GUADALUPE</t>
  </si>
  <si>
    <t>ROBLES LARA DEVANY CRISTAL</t>
  </si>
  <si>
    <t>RODRIGUEZ BORJA JESUS ALBERTO</t>
  </si>
  <si>
    <t>RODRIGUEZ GONZALEZ ARTURO</t>
  </si>
  <si>
    <t>RODRIGUEZ PEREZ ANGEL FRANCISCO</t>
  </si>
  <si>
    <t>RODRIGUEZ ROMO WALTER ADRIAN</t>
  </si>
  <si>
    <t>ROMERO SANTOYO ANGEL YAHIR</t>
  </si>
  <si>
    <t>RUIZ FLORES JEHU ISRAEL</t>
  </si>
  <si>
    <t>SALAZAR RAMIREZ JOSE ENRIQUE</t>
  </si>
  <si>
    <t>SANCHEZ HERNANDEZ EMANUEL</t>
  </si>
  <si>
    <t>SANCHEZ IBARRA CESAR</t>
  </si>
  <si>
    <t>SANCHEZ TORRES YEIMY YASMIN</t>
  </si>
  <si>
    <t>SANCHEZ VALDEZ EMILIANO</t>
  </si>
  <si>
    <t>SANCHEZ VALLEJO DIEGO ARMANDO</t>
  </si>
  <si>
    <t>SANDOVAL LARA PAULO AZAEL</t>
  </si>
  <si>
    <t>SANTIAGO VAZQUEZ KARLA ELISA</t>
  </si>
  <si>
    <t>SILVA BRAVO YAHIR OSWALDO</t>
  </si>
  <si>
    <t>TAMEZ IBARRA PAOLA XIMENA</t>
  </si>
  <si>
    <t>VALDEZ MENDEZ EDUARDO ANTONIO</t>
  </si>
  <si>
    <t>VILLAGRANA MARTINEZ GABRIELA</t>
  </si>
  <si>
    <t>VILLEGAS GARCIA ALBERTO GUADALUPE</t>
  </si>
  <si>
    <t>YERA PEREZ FERNANDO LEONEL</t>
  </si>
  <si>
    <t>ZAZUETA RUIZ BEATRIZ</t>
  </si>
  <si>
    <t>ALDERETE RODRIGUEZ ALONDRA</t>
  </si>
  <si>
    <t>BARRERA MOLINA TANIA NAYELI</t>
  </si>
  <si>
    <t>CAVAZOS LEAL ARCELIA DEL CONSUELO</t>
  </si>
  <si>
    <t>CORONA MONTAÑEZ KARLA NOHEMI</t>
  </si>
  <si>
    <t>ESPINOSA BARRÓN CLAUDIA NAOMI SINAÍ</t>
  </si>
  <si>
    <t>ESQUIVEL ZAMARRON FRANCISCO JAVIER</t>
  </si>
  <si>
    <t>GARCIA MAMUTH DEBANHI XIMENA</t>
  </si>
  <si>
    <t>GARCIA SALINAS JOSE ALESSANDRO</t>
  </si>
  <si>
    <t>GONZALEZ HUERTA IVONNE</t>
  </si>
  <si>
    <t>GUERRERO SALAS LORENA MADELEYN</t>
  </si>
  <si>
    <t>LOPEZ CASTRO WILLIAMS ALEXANDER</t>
  </si>
  <si>
    <t>SANCHEZ PADILLA ENRIQUE MARTIN</t>
  </si>
  <si>
    <t>SIERRA MARTINEZ XOCHITL CITLALY</t>
  </si>
  <si>
    <t>VIDAL NOYOLA LINDA GRISELDA</t>
  </si>
  <si>
    <t>ORTEGA SANTOS ADAN</t>
  </si>
  <si>
    <t>TAMEZ GARZA FRANCISCO JAVIER</t>
  </si>
  <si>
    <t>BARRERA RODRIGUEZ EDDY</t>
  </si>
  <si>
    <t>BENAVIDES LOZANO ALEJANDRA MINERVA</t>
  </si>
  <si>
    <t>CASTRO ELICERIO MARIA CONCEPCION</t>
  </si>
  <si>
    <t>CORONADO ALMANZA CARMEN LETICIA</t>
  </si>
  <si>
    <t>DE LEIJA RAMOS AZAEL EDUARDO</t>
  </si>
  <si>
    <t>SANCHEZ ROMO IRVING FELIPE</t>
  </si>
  <si>
    <t>VARGAS PÉREZ ZEYDI MIREYA</t>
  </si>
  <si>
    <t>CASTRO RAMIREZ DANIELA GUADALUPE</t>
  </si>
  <si>
    <t>CENISEROS GARZA SAMANTHA KRYSTEL</t>
  </si>
  <si>
    <t>CERDA JUAREZ JUANITA</t>
  </si>
  <si>
    <t>RAMIREZ GONZALEZ BLANCA VIOLA</t>
  </si>
  <si>
    <t>ZAMORA GARCIA RUT CAROLINA</t>
  </si>
  <si>
    <t>MURILLO NAVARRO HEIZEL ELIZABETH</t>
  </si>
  <si>
    <t>ACTIVIDAD 1 (Quiz 1)</t>
  </si>
  <si>
    <t>VALADEZ MUÑOZ DANIEL RICARDO</t>
  </si>
  <si>
    <t>ACTIVIDAD 2 (Quiz2)</t>
  </si>
  <si>
    <t>ACTIVIDAD 3 (Quiz3)</t>
  </si>
  <si>
    <t>ACTIVIDAD 4 (Quiz4)</t>
  </si>
  <si>
    <t>CANTU BLASQUEZ SABRINA MARIA</t>
  </si>
  <si>
    <t>ALANIS MARTINEZ EDER IVAN</t>
  </si>
  <si>
    <t>CANTU GRACIA JOSE SEBASTIAN</t>
  </si>
  <si>
    <t>ACTIVIDAD 4 (TC)</t>
  </si>
  <si>
    <t>ACTIVIDAD 5 (Quiz5)</t>
  </si>
  <si>
    <t>ACTIVIDAD 6 (Quiz6)</t>
  </si>
  <si>
    <t>ACTIVIDAD 9 (Blo5)</t>
  </si>
  <si>
    <t>ACTIVIDAD 10 (Blo6)</t>
  </si>
  <si>
    <t>ACTIVIDAD 11 (Blo7)</t>
  </si>
  <si>
    <t>ACTIVIDAD 12 (Blo8)</t>
  </si>
  <si>
    <t>ACTIVIDAD 9 (Base)</t>
  </si>
  <si>
    <t>ACTIVIDAD 7 (Encuesta)</t>
  </si>
  <si>
    <t>ACTIVIDAD 7 (Base)</t>
  </si>
  <si>
    <t>ACTIVIDAD 10 (EST6)</t>
  </si>
  <si>
    <t>ACTIVIDAD 13 (Quiz4)</t>
  </si>
  <si>
    <t>ACTIVIDAD 14 (Reg)</t>
  </si>
  <si>
    <t>ACTIVIDAD 9 (Reg)</t>
  </si>
  <si>
    <t>ACTIVIDAD 15 (Clase)</t>
  </si>
  <si>
    <t>ACTIVIDAD 16 (Blo9)</t>
  </si>
  <si>
    <t>ACTIVIDAD 17 (Blo10)</t>
  </si>
  <si>
    <t>ACTIVIDAD 18 (Blo11)</t>
  </si>
  <si>
    <t>ACTIVIDAD 19 (Blo12)</t>
  </si>
  <si>
    <t>ACTIVIDAD 20 (EI)</t>
  </si>
  <si>
    <t>ACTIVIDAD 11 (Tarea)</t>
  </si>
  <si>
    <t>ACTIVIDAD 21 (IE)</t>
  </si>
  <si>
    <t>ACTIVIDAD 22 (CI)</t>
  </si>
  <si>
    <t>ACTIVIDAD 23 (PD)</t>
  </si>
  <si>
    <t>CALIF. FINAL CON TRABAJO EXTRA Y PUNTOS</t>
  </si>
  <si>
    <t>ACTIVIDAD 16 EST5</t>
  </si>
  <si>
    <t>ACTIVIDAD 17 EST6</t>
  </si>
  <si>
    <t>SALINAS ANAYA YESENIA</t>
  </si>
  <si>
    <t>ACTIVIDAD 2 (Base)</t>
  </si>
  <si>
    <t>ACTIVIDAD 10 (Blo1)</t>
  </si>
  <si>
    <t>ACTIVIDAD 11 (Blo2)</t>
  </si>
  <si>
    <t>ACTIVIDAD 12 (Blo3)</t>
  </si>
  <si>
    <t>ACTIVIDAD 13 (Blo4)</t>
  </si>
  <si>
    <t>ENCUESTA</t>
  </si>
  <si>
    <t>Análisis de la percepción salarial de los estudiantes de la licenciatura en Administración en FACPYA</t>
  </si>
  <si>
    <t xml:space="preserve">https://forms.gle/KboErHxj5sTPyhP6A </t>
  </si>
  <si>
    <t>Factores que implican en la selección de carrera para  los estudiantes que actualmente estudian en FACPYA</t>
  </si>
  <si>
    <t xml:space="preserve">https://docs.google.com/forms/d/e/1FAIpQLSfy2QDnp0r5BI71ptHmhscwRJQhtO6nqrprVSHuepP3tAySXw/viewform?usp=sharing </t>
  </si>
  <si>
    <t>Análisis de factores que influyen en el desempeño académico de los estudiantes de la Facultad de Administración y Contaduría Pública (FACPYA) de la UANL</t>
  </si>
  <si>
    <t xml:space="preserve">https://docs.google.com/forms/d/e/1FAIpQLSdU4w8uJYDT7KUA7gjrKQZUfUWgk5-sc7K939DaBWFx8u-lVQ/viewform?usp=sf_link    </t>
  </si>
  <si>
    <t>El impacto del transporte público en el desempeño académico de los estudiantes de FACPyA</t>
  </si>
  <si>
    <t xml:space="preserve">https://docs.google.com/forms/d/e/1FAIpQLSewhnBxPrB_4T9Gjb6GtmME6jAqzu2rpbbIcaN73etUaz_Lcw/viewform?usp=sf_link    </t>
  </si>
  <si>
    <t>Impacto de la pandemia de COVID-19 en los estudiantes de FACPYA: Desafíos, Adaptaciones y Respuestas</t>
  </si>
  <si>
    <t xml:space="preserve">https://docs.google.com/forms/d/e/1FAIpQLSfFWafNMUk7T_Nv-BjupzS3w9NA2sIS947Qh6SDYWI3iSXZhQ/viewform?usp=sharing  </t>
  </si>
  <si>
    <t xml:space="preserve">Un analisis comparativo sobre el sistema educativo en FACPYA: online vs presencial. </t>
  </si>
  <si>
    <t>Analisis sobre las secuelas que trajo el impacto del COVID 19 a los alumnados de primer ingreso de FACPYA.</t>
  </si>
  <si>
    <t>Expectativas del futuro laboral de los estudiantes en FACPYA.</t>
  </si>
  <si>
    <t xml:space="preserve">Expectativas de los jovenes universitarios al momento de egresar de su carrera profesional. </t>
  </si>
  <si>
    <t xml:space="preserve">Determinanates que influyan en la selecciones de una carrera profesional en FACPYA. </t>
  </si>
  <si>
    <t xml:space="preserve">Las desigualdades sociales y económicas son un factor al rendimiento académico de los estudiantes de FACPyA. </t>
  </si>
  <si>
    <t xml:space="preserve">Analisis del uso del transporte publicoen los estudiantes de ciudad universitaria, UANL. </t>
  </si>
  <si>
    <t xml:space="preserve">Factores que influyen en el emprendimiento de los jovenes. </t>
  </si>
  <si>
    <t xml:space="preserve">Perspectivas Estudiantiles sobre la oferta de los talleres académicos de Facpya.  </t>
  </si>
  <si>
    <t xml:space="preserve">Analisis sobre la percepcion que tienen los estudiantes de FACPYA con respecto a las propuestas educativas. </t>
  </si>
  <si>
    <t>https://docs.google.com/forms/d/e/1FAIpQLSecccK_-Y2PmqXIK8yX3JWbc5mPlV4Zx0ysOzJj1nb4frDBxw/viewform</t>
  </si>
  <si>
    <r>
      <t xml:space="preserve"> </t>
    </r>
    <r>
      <rPr>
        <u/>
        <sz val="12"/>
        <color theme="1"/>
        <rFont val="Calibri"/>
        <family val="2"/>
        <scheme val="minor"/>
      </rPr>
      <t>https://docs.google.com/forms/d/e/1FAIpQLSd-34n1bmfvnd2RaUGnh8ihjSI2mj8Y3-F_hDKPC-ZfrMGeUA/viewform?usp=sf_link</t>
    </r>
  </si>
  <si>
    <r>
      <t xml:space="preserve"> </t>
    </r>
    <r>
      <rPr>
        <u/>
        <sz val="12"/>
        <color theme="1"/>
        <rFont val="Calibri"/>
        <family val="2"/>
        <scheme val="minor"/>
      </rPr>
      <t>https://docs.google.com/forms/d/e/1FAIpQLScHzsOHxwGMwbpF3I5E6NUKuQNaRJXy5uKQMhtHwnGdMMwXAA/viewform.</t>
    </r>
  </si>
  <si>
    <t>https://docs.google.com/forms/d/e/1FAIpQLSebAUczmymzPinf0QglsirzXZppuOdk4zD2bpSs0VYuPexA4A/viewform?usp=sf_link</t>
  </si>
  <si>
    <t>https://forms.gle/rKTyQbeUbVcor3vP6</t>
  </si>
  <si>
    <t>https://docs.google.com/forms/d/e/1FAIpQLSc3cXW09rWZOZ_9TJa26onQ3GkNjlNOlSTGjbpFPVGs5RPQug/viewform?usp=sf_link</t>
  </si>
  <si>
    <t>https://forms.gle/TSxirxGX1LPu3jRG6</t>
  </si>
  <si>
    <t>https://docs.google.com/forms/d/e/1FAIpQLScPyFosPOl3KOOjflkoSEt0hdBLthbHNLwcWjmpbZ1tHe06vg/viewform?usp=pp_url</t>
  </si>
  <si>
    <t>https://docs.google.com/forms/d/e/1FAIpQLSeGpSdOE3pZFQ_pDDsAv1iDqhNvy85JrefeDE4I0SK4j-ywCw/viewform?usp=sf_link</t>
  </si>
  <si>
    <t>https://docs.google.com/forms/d/e/1FAIpQLSd8RX8qHMFa0XgUSVAAAQE8FJ6fIk-hmS7mLDeAJOKr6Z1D0w/viewform?usp=pp_url</t>
  </si>
  <si>
    <t>ACTIVIDAD 16 (Blo7)</t>
  </si>
  <si>
    <t>ACTIVIDAD 14 (Blo5)</t>
  </si>
  <si>
    <t>ACTIVIDAD 15 (Blo6)</t>
  </si>
  <si>
    <t>ACTIVIDAD 17 (Blo8)</t>
  </si>
  <si>
    <t>ACTIVIDAD 13 (AlfaCronbach)</t>
  </si>
  <si>
    <t>ACTIVIDAD 12 (AD)</t>
  </si>
  <si>
    <t>ACTIVIDAD 17 (AF)</t>
  </si>
  <si>
    <t>TEMA PIA</t>
  </si>
  <si>
    <t>Desempleo en México en los ultimos 5 años</t>
  </si>
  <si>
    <t>Impacto económico de la pandemia de COVID-19</t>
  </si>
  <si>
    <t>Analisis sobre el índice de productividad laboral con base a las horas trabajadas en México</t>
  </si>
  <si>
    <t>Tasa de empleo que tiene cada familia según el INEGI</t>
  </si>
  <si>
    <t>El impacto de los cambios en el tipo de cambio sobre el crecimiento económico.</t>
  </si>
  <si>
    <t>Analisis de la tasa de desocupación abierta en América Latina</t>
  </si>
  <si>
    <t>Tasa de alfabetización de la población de 15 años y más</t>
  </si>
  <si>
    <t>Inflación de México</t>
  </si>
  <si>
    <t>La esperanza de vida de un negocio en México</t>
  </si>
  <si>
    <t>Analisis del aumento del precio de la gasolina en los proximos años</t>
  </si>
  <si>
    <t>La fuerza de la moneda mexicana</t>
  </si>
  <si>
    <t>Factores que influyen en un estudiante de FACPYA para emprender un negocio</t>
  </si>
  <si>
    <t xml:space="preserve">https://docs.google.com/forms/d/e/1FAIpQLSc0-isjhb42cuNireI4E4If8BP-2MNS4SUdRZM3cgDC352Aiw/viewform </t>
  </si>
  <si>
    <r>
      <rPr>
        <sz val="12"/>
        <color rgb="FFFF0000"/>
        <rFont val="Arial"/>
        <family val="2"/>
      </rPr>
      <t>DE LA C</t>
    </r>
    <r>
      <rPr>
        <sz val="12"/>
        <color rgb="FF000000"/>
        <rFont val="Arial"/>
        <family val="2"/>
      </rPr>
      <t>RUZ CONTRERAS MONSERRATH</t>
    </r>
  </si>
  <si>
    <r>
      <rPr>
        <sz val="12"/>
        <color rgb="FFFF0000"/>
        <rFont val="Arial"/>
        <family val="2"/>
      </rPr>
      <t>DELGA</t>
    </r>
    <r>
      <rPr>
        <sz val="12"/>
        <color rgb="FF000000"/>
        <rFont val="Arial"/>
        <family val="2"/>
      </rPr>
      <t>DO DELGADO MICHELL AIDE</t>
    </r>
  </si>
  <si>
    <r>
      <rPr>
        <sz val="12"/>
        <color rgb="FFFF0000"/>
        <rFont val="Arial"/>
        <family val="2"/>
      </rPr>
      <t>HE</t>
    </r>
    <r>
      <rPr>
        <sz val="12"/>
        <color theme="1"/>
        <rFont val="Arial"/>
        <family val="2"/>
      </rPr>
      <t>R</t>
    </r>
    <r>
      <rPr>
        <sz val="12"/>
        <color rgb="FF000000"/>
        <rFont val="Arial"/>
        <family val="2"/>
      </rPr>
      <t>NANDEZ GARCIA ALEJANDRO DANIEL</t>
    </r>
  </si>
  <si>
    <r>
      <rPr>
        <sz val="12"/>
        <color rgb="FFFF0000"/>
        <rFont val="Arial"/>
        <family val="2"/>
      </rPr>
      <t>SAN</t>
    </r>
    <r>
      <rPr>
        <sz val="12"/>
        <color rgb="FF000000"/>
        <rFont val="Arial"/>
        <family val="2"/>
      </rPr>
      <t>CHEZ ANAYA WALTER TADEO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</si>
</sst>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Arial"/>
      <family val="2"/>
    </font>
    <font>
      <sz val="14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7" fillId="0" borderId="0"/>
    <xf numFmtId="0" fontId="28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1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3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5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0" xfId="0" applyFont="1"/>
    <xf numFmtId="2" fontId="8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5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1" fillId="0" borderId="0" xfId="0" applyFont="1"/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8" fillId="0" borderId="0" xfId="2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  <color rgb="FF0C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forms/d/e/1FAIpQLSd8RX8qHMFa0XgUSVAAAQE8FJ6fIk-hmS7mLDeAJOKr6Z1D0w/viewform?usp=pp_url" TargetMode="External"/><Relationship Id="rId3" Type="http://schemas.openxmlformats.org/officeDocument/2006/relationships/hyperlink" Target="https://docs.google.com/forms/d/e/1FAIpQLSebAUczmymzPinf0QglsirzXZppuOdk4zD2bpSs0VYuPexA4A/viewform?usp=sf_link" TargetMode="External"/><Relationship Id="rId7" Type="http://schemas.openxmlformats.org/officeDocument/2006/relationships/hyperlink" Target="https://docs.google.com/forms/d/e/1FAIpQLScPyFosPOl3KOOjflkoSEt0hdBLthbHNLwcWjmpbZ1tHe06vg/viewform?usp=pp_url" TargetMode="External"/><Relationship Id="rId2" Type="http://schemas.openxmlformats.org/officeDocument/2006/relationships/hyperlink" Target="https://docs.google.com/forms/d/e/1FAIpQLSecccK_-Y2PmqXIK8yX3JWbc5mPlV4Zx0ysOzJj1nb4frDBxw/viewform" TargetMode="External"/><Relationship Id="rId1" Type="http://schemas.openxmlformats.org/officeDocument/2006/relationships/hyperlink" Target="https://docs.google.com/forms/d/e/1FAIpQLSeGpSdOE3pZFQ_pDDsAv1iDqhNvy85JrefeDE4I0SK4j-ywCw/viewform?usp=sf_link" TargetMode="External"/><Relationship Id="rId6" Type="http://schemas.openxmlformats.org/officeDocument/2006/relationships/hyperlink" Target="https://forms.gle/TSxirxGX1LPu3jRG6" TargetMode="External"/><Relationship Id="rId5" Type="http://schemas.openxmlformats.org/officeDocument/2006/relationships/hyperlink" Target="https://docs.google.com/forms/d/e/1FAIpQLSc3cXW09rWZOZ_9TJa26onQ3GkNjlNOlSTGjbpFPVGs5RPQug/viewform?usp=sf_link" TargetMode="External"/><Relationship Id="rId4" Type="http://schemas.openxmlformats.org/officeDocument/2006/relationships/hyperlink" Target="https://forms.gle/rKTyQbeUbVcor3vP6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forms/d/e/1FAIpQLSdU4w8uJYDT7KUA7gjrKQZUfUWgk5-sc7K939DaBWFx8u-lVQ/viewform?usp=sf_link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docs.google.com/forms/d/e/1FAIpQLSfy2QDnp0r5BI71ptHmhscwRJQhtO6nqrprVSHuepP3tAySXw/viewform?usp=sharing" TargetMode="External"/><Relationship Id="rId1" Type="http://schemas.openxmlformats.org/officeDocument/2006/relationships/hyperlink" Target="https://forms.gle/KboErHxj5sTPyhP6A" TargetMode="External"/><Relationship Id="rId6" Type="http://schemas.openxmlformats.org/officeDocument/2006/relationships/hyperlink" Target="https://docs.google.com/forms/d/e/1FAIpQLSc0-isjhb42cuNireI4E4If8BP-2MNS4SUdRZM3cgDC352Aiw/viewform" TargetMode="External"/><Relationship Id="rId5" Type="http://schemas.openxmlformats.org/officeDocument/2006/relationships/hyperlink" Target="https://docs.google.com/forms/d/e/1FAIpQLSfFWafNMUk7T_Nv-BjupzS3w9NA2sIS947Qh6SDYWI3iSXZhQ/viewform?usp=sharing" TargetMode="External"/><Relationship Id="rId4" Type="http://schemas.openxmlformats.org/officeDocument/2006/relationships/hyperlink" Target="https://docs.google.com/forms/d/e/1FAIpQLSewhnBxPrB_4T9Gjb6GtmME6jAqzu2rpbbIcaN73etUaz_Lcw/viewform?usp=sf_lin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6"/>
  <sheetViews>
    <sheetView workbookViewId="0"/>
  </sheetViews>
  <sheetFormatPr baseColWidth="10" defaultColWidth="11.42578125" defaultRowHeight="15" x14ac:dyDescent="0.2"/>
  <cols>
    <col min="1" max="1" width="11.42578125" style="37"/>
    <col min="2" max="2" width="11.42578125" style="22"/>
    <col min="3" max="3" width="17.42578125" style="22" bestFit="1" customWidth="1"/>
    <col min="4" max="6" width="62.42578125" style="22" customWidth="1"/>
    <col min="7" max="7" width="28.85546875" style="27" customWidth="1"/>
    <col min="8" max="8" width="33.85546875" style="27" customWidth="1"/>
    <col min="9" max="11" width="34.42578125" style="27" customWidth="1"/>
    <col min="12" max="12" width="28.7109375" style="27" customWidth="1"/>
    <col min="13" max="13" width="32.28515625" style="27" customWidth="1"/>
    <col min="14" max="14" width="28.85546875" style="27" customWidth="1"/>
    <col min="15" max="15" width="27.28515625" style="27" customWidth="1"/>
    <col min="16" max="16" width="28.85546875" style="27" customWidth="1"/>
    <col min="17" max="23" width="35" style="27" customWidth="1"/>
    <col min="24" max="24" width="19.42578125" style="27" customWidth="1"/>
    <col min="25" max="25" width="25.85546875" style="27" customWidth="1"/>
    <col min="26" max="26" width="16.42578125" style="27" customWidth="1"/>
    <col min="27" max="27" width="21.85546875" style="27" customWidth="1"/>
    <col min="28" max="28" width="16.42578125" style="37" customWidth="1"/>
    <col min="29" max="29" width="11.42578125" style="27" customWidth="1"/>
    <col min="30" max="30" width="16.42578125" style="37" bestFit="1" customWidth="1"/>
    <col min="31" max="31" width="29.42578125" style="37" bestFit="1" customWidth="1"/>
    <col min="32" max="16384" width="11.42578125" style="37"/>
  </cols>
  <sheetData>
    <row r="1" spans="1:31" s="31" customFormat="1" ht="18" customHeight="1" x14ac:dyDescent="0.25">
      <c r="A1" s="31" t="s">
        <v>0</v>
      </c>
      <c r="B1" s="32" t="s">
        <v>3</v>
      </c>
      <c r="C1" s="32" t="s">
        <v>1</v>
      </c>
      <c r="D1" s="32" t="s">
        <v>2</v>
      </c>
      <c r="E1" s="32" t="s">
        <v>9</v>
      </c>
      <c r="F1" s="32" t="s">
        <v>260</v>
      </c>
      <c r="G1" s="33" t="s">
        <v>16</v>
      </c>
      <c r="H1" s="33" t="s">
        <v>18</v>
      </c>
      <c r="I1" s="33" t="s">
        <v>19</v>
      </c>
      <c r="J1" s="33" t="s">
        <v>20</v>
      </c>
      <c r="K1" s="33" t="s">
        <v>21</v>
      </c>
      <c r="L1" s="33" t="s">
        <v>26</v>
      </c>
      <c r="M1" s="33" t="s">
        <v>236</v>
      </c>
      <c r="N1" s="33" t="s">
        <v>28</v>
      </c>
      <c r="O1" s="33" t="s">
        <v>29</v>
      </c>
      <c r="P1" s="33" t="s">
        <v>30</v>
      </c>
      <c r="Q1" s="33" t="s">
        <v>31</v>
      </c>
      <c r="R1" s="33" t="s">
        <v>40</v>
      </c>
      <c r="S1" s="33" t="s">
        <v>41</v>
      </c>
      <c r="T1" s="33" t="s">
        <v>42</v>
      </c>
      <c r="U1" s="33" t="s">
        <v>43</v>
      </c>
      <c r="V1" s="33" t="s">
        <v>252</v>
      </c>
      <c r="W1" s="33" t="s">
        <v>253</v>
      </c>
      <c r="X1" s="34" t="s">
        <v>6</v>
      </c>
      <c r="Y1" s="35" t="s">
        <v>4</v>
      </c>
      <c r="Z1" s="34" t="s">
        <v>6</v>
      </c>
      <c r="AA1" s="35" t="s">
        <v>7</v>
      </c>
      <c r="AB1" s="34" t="s">
        <v>6</v>
      </c>
      <c r="AC1" s="35" t="s">
        <v>9</v>
      </c>
      <c r="AD1" s="34" t="s">
        <v>6</v>
      </c>
      <c r="AE1" s="30" t="s">
        <v>8</v>
      </c>
    </row>
    <row r="2" spans="1:31" s="22" customFormat="1" ht="18" customHeight="1" x14ac:dyDescent="0.2">
      <c r="A2" s="17">
        <v>1</v>
      </c>
      <c r="B2" s="61">
        <v>1</v>
      </c>
      <c r="C2" s="2">
        <v>2065600</v>
      </c>
      <c r="D2" s="36" t="s">
        <v>64</v>
      </c>
      <c r="E2" s="56" t="s">
        <v>271</v>
      </c>
      <c r="F2" s="57" t="s">
        <v>281</v>
      </c>
      <c r="G2" s="19">
        <v>40</v>
      </c>
      <c r="H2" s="19">
        <v>85</v>
      </c>
      <c r="I2" s="19">
        <v>40</v>
      </c>
      <c r="J2" s="19">
        <v>40</v>
      </c>
      <c r="K2" s="19">
        <v>40</v>
      </c>
      <c r="L2" s="19">
        <v>95</v>
      </c>
      <c r="M2" s="19">
        <v>90</v>
      </c>
      <c r="N2" s="19">
        <v>80</v>
      </c>
      <c r="O2" s="19">
        <v>100</v>
      </c>
      <c r="P2" s="45">
        <v>90</v>
      </c>
      <c r="Q2" s="19">
        <v>80</v>
      </c>
      <c r="R2" s="19"/>
      <c r="S2" s="19"/>
      <c r="T2" s="19"/>
      <c r="U2" s="19"/>
      <c r="V2" s="19">
        <v>90</v>
      </c>
      <c r="W2" s="19">
        <v>0</v>
      </c>
      <c r="X2" s="46">
        <f>((G2+H2+I2+J2+K2+L2+M2+N2+O2+P2+Q2+R2+S2+T2+U2+V2+W2)/17)*0.2</f>
        <v>10.23529411764706</v>
      </c>
      <c r="Y2" s="47">
        <v>62</v>
      </c>
      <c r="Z2" s="48">
        <f>Y2*0.3</f>
        <v>18.599999999999998</v>
      </c>
      <c r="AA2" s="19"/>
      <c r="AB2" s="48">
        <f>AA2*0.3</f>
        <v>0</v>
      </c>
      <c r="AC2" s="48"/>
      <c r="AD2" s="48">
        <f>AC2*0.2</f>
        <v>0</v>
      </c>
      <c r="AE2" s="48">
        <f>X2+Z2+AB2+AD2</f>
        <v>28.835294117647059</v>
      </c>
    </row>
    <row r="3" spans="1:31" s="22" customFormat="1" ht="18" customHeight="1" x14ac:dyDescent="0.2">
      <c r="A3" s="17">
        <v>2</v>
      </c>
      <c r="B3" s="61"/>
      <c r="C3" s="2">
        <v>2223986</v>
      </c>
      <c r="D3" s="36" t="s">
        <v>225</v>
      </c>
      <c r="E3" s="56"/>
      <c r="F3" s="58"/>
      <c r="G3" s="19">
        <v>30</v>
      </c>
      <c r="H3" s="19">
        <v>85</v>
      </c>
      <c r="I3" s="19">
        <v>50</v>
      </c>
      <c r="J3" s="19">
        <v>40</v>
      </c>
      <c r="K3" s="19">
        <v>40</v>
      </c>
      <c r="L3" s="19">
        <v>90</v>
      </c>
      <c r="M3" s="19">
        <v>90</v>
      </c>
      <c r="N3" s="19">
        <v>70</v>
      </c>
      <c r="O3" s="19">
        <v>80</v>
      </c>
      <c r="P3" s="45">
        <v>40</v>
      </c>
      <c r="Q3" s="19">
        <v>60</v>
      </c>
      <c r="R3" s="19"/>
      <c r="S3" s="19"/>
      <c r="T3" s="19"/>
      <c r="U3" s="19"/>
      <c r="V3" s="19">
        <v>0</v>
      </c>
      <c r="W3" s="19">
        <v>0</v>
      </c>
      <c r="X3" s="46">
        <f t="shared" ref="X3:X56" si="0">((G3+H3+I3+J3+K3+L3+M3+N3+O3+P3+Q3+R3+S3+T3+U3+V3+W3)/17)*0.2</f>
        <v>7.9411764705882355</v>
      </c>
      <c r="Y3" s="47">
        <v>38</v>
      </c>
      <c r="Z3" s="48">
        <f t="shared" ref="Z3:Z56" si="1">Y3*0.3</f>
        <v>11.4</v>
      </c>
      <c r="AA3" s="19"/>
      <c r="AB3" s="48">
        <f t="shared" ref="AB3:AB56" si="2">AA3*0.3</f>
        <v>0</v>
      </c>
      <c r="AC3" s="48"/>
      <c r="AD3" s="48">
        <f t="shared" ref="AD3:AD56" si="3">AC3*0.2</f>
        <v>0</v>
      </c>
      <c r="AE3" s="48">
        <f t="shared" ref="AE3:AE56" si="4">X3+Z3+AB3+AD3</f>
        <v>19.341176470588238</v>
      </c>
    </row>
    <row r="4" spans="1:31" s="22" customFormat="1" ht="19.5" customHeight="1" x14ac:dyDescent="0.2">
      <c r="A4" s="17">
        <v>3</v>
      </c>
      <c r="B4" s="61"/>
      <c r="C4" s="2">
        <v>2121265</v>
      </c>
      <c r="D4" s="36" t="s">
        <v>65</v>
      </c>
      <c r="E4" s="56"/>
      <c r="F4" s="58"/>
      <c r="G4" s="19">
        <v>30</v>
      </c>
      <c r="H4" s="19">
        <v>85</v>
      </c>
      <c r="I4" s="19">
        <v>80</v>
      </c>
      <c r="J4" s="19">
        <v>50</v>
      </c>
      <c r="K4" s="19">
        <v>70</v>
      </c>
      <c r="L4" s="19">
        <v>95</v>
      </c>
      <c r="M4" s="19">
        <v>90</v>
      </c>
      <c r="N4" s="19">
        <v>90</v>
      </c>
      <c r="O4" s="19">
        <v>80</v>
      </c>
      <c r="P4" s="45">
        <v>90</v>
      </c>
      <c r="Q4" s="19">
        <v>80</v>
      </c>
      <c r="R4" s="19"/>
      <c r="S4" s="19"/>
      <c r="T4" s="19"/>
      <c r="U4" s="19"/>
      <c r="V4" s="19">
        <v>60</v>
      </c>
      <c r="W4" s="19">
        <v>90</v>
      </c>
      <c r="X4" s="46">
        <f t="shared" si="0"/>
        <v>11.647058823529413</v>
      </c>
      <c r="Y4" s="47">
        <v>70</v>
      </c>
      <c r="Z4" s="48">
        <f t="shared" si="1"/>
        <v>21</v>
      </c>
      <c r="AA4" s="19"/>
      <c r="AB4" s="48">
        <f t="shared" si="2"/>
        <v>0</v>
      </c>
      <c r="AC4" s="48"/>
      <c r="AD4" s="48">
        <f t="shared" si="3"/>
        <v>0</v>
      </c>
      <c r="AE4" s="48">
        <f t="shared" si="4"/>
        <v>32.647058823529413</v>
      </c>
    </row>
    <row r="5" spans="1:31" s="22" customFormat="1" ht="19.5" customHeight="1" x14ac:dyDescent="0.2">
      <c r="A5" s="17">
        <v>4</v>
      </c>
      <c r="B5" s="61"/>
      <c r="C5" s="2">
        <v>2111096</v>
      </c>
      <c r="D5" s="36" t="s">
        <v>66</v>
      </c>
      <c r="E5" s="56"/>
      <c r="F5" s="58"/>
      <c r="G5" s="19">
        <v>20</v>
      </c>
      <c r="H5" s="19">
        <v>85</v>
      </c>
      <c r="I5" s="19">
        <v>80</v>
      </c>
      <c r="J5" s="19">
        <v>60</v>
      </c>
      <c r="K5" s="19">
        <v>60</v>
      </c>
      <c r="L5" s="19">
        <v>85</v>
      </c>
      <c r="M5" s="19">
        <v>90</v>
      </c>
      <c r="N5" s="19">
        <v>0</v>
      </c>
      <c r="O5" s="19">
        <v>0</v>
      </c>
      <c r="P5" s="45">
        <v>0</v>
      </c>
      <c r="Q5" s="19">
        <v>0</v>
      </c>
      <c r="R5" s="19"/>
      <c r="S5" s="19"/>
      <c r="T5" s="19"/>
      <c r="U5" s="19"/>
      <c r="V5" s="19">
        <v>0</v>
      </c>
      <c r="W5" s="19">
        <v>0</v>
      </c>
      <c r="X5" s="46">
        <f t="shared" si="0"/>
        <v>5.6470588235294121</v>
      </c>
      <c r="Y5" s="47">
        <v>54</v>
      </c>
      <c r="Z5" s="48">
        <f t="shared" si="1"/>
        <v>16.2</v>
      </c>
      <c r="AA5" s="19"/>
      <c r="AB5" s="48">
        <f t="shared" si="2"/>
        <v>0</v>
      </c>
      <c r="AC5" s="48"/>
      <c r="AD5" s="48">
        <f t="shared" si="3"/>
        <v>0</v>
      </c>
      <c r="AE5" s="48">
        <f t="shared" si="4"/>
        <v>21.847058823529412</v>
      </c>
    </row>
    <row r="6" spans="1:31" s="22" customFormat="1" ht="18" customHeight="1" x14ac:dyDescent="0.2">
      <c r="A6" s="17">
        <v>5</v>
      </c>
      <c r="B6" s="61"/>
      <c r="C6" s="2">
        <v>2057575</v>
      </c>
      <c r="D6" s="36" t="s">
        <v>67</v>
      </c>
      <c r="E6" s="56"/>
      <c r="F6" s="58"/>
      <c r="G6" s="19">
        <v>30</v>
      </c>
      <c r="H6" s="19">
        <v>85</v>
      </c>
      <c r="I6" s="19">
        <v>60</v>
      </c>
      <c r="J6" s="19">
        <v>70</v>
      </c>
      <c r="K6" s="19">
        <v>50</v>
      </c>
      <c r="L6" s="19">
        <v>95</v>
      </c>
      <c r="M6" s="19">
        <v>90</v>
      </c>
      <c r="N6" s="19">
        <v>80</v>
      </c>
      <c r="O6" s="19">
        <v>80</v>
      </c>
      <c r="P6" s="45">
        <v>90</v>
      </c>
      <c r="Q6" s="19">
        <v>80</v>
      </c>
      <c r="R6" s="19"/>
      <c r="S6" s="19"/>
      <c r="T6" s="19"/>
      <c r="U6" s="19"/>
      <c r="V6" s="19">
        <v>90</v>
      </c>
      <c r="W6" s="19">
        <v>70</v>
      </c>
      <c r="X6" s="46">
        <f t="shared" si="0"/>
        <v>11.411764705882355</v>
      </c>
      <c r="Y6" s="47">
        <v>71</v>
      </c>
      <c r="Z6" s="48">
        <f t="shared" si="1"/>
        <v>21.3</v>
      </c>
      <c r="AA6" s="19"/>
      <c r="AB6" s="48">
        <f t="shared" si="2"/>
        <v>0</v>
      </c>
      <c r="AC6" s="48"/>
      <c r="AD6" s="48">
        <f t="shared" si="3"/>
        <v>0</v>
      </c>
      <c r="AE6" s="48">
        <f t="shared" si="4"/>
        <v>32.711764705882359</v>
      </c>
    </row>
    <row r="7" spans="1:31" s="22" customFormat="1" ht="18" customHeight="1" x14ac:dyDescent="0.2">
      <c r="A7" s="17">
        <v>6</v>
      </c>
      <c r="B7" s="61">
        <v>2</v>
      </c>
      <c r="C7" s="2">
        <v>2056369</v>
      </c>
      <c r="D7" s="36" t="s">
        <v>68</v>
      </c>
      <c r="E7" s="56"/>
      <c r="F7" s="58"/>
      <c r="G7" s="19">
        <v>40</v>
      </c>
      <c r="H7" s="19">
        <v>0</v>
      </c>
      <c r="I7" s="19">
        <v>40</v>
      </c>
      <c r="J7" s="19">
        <v>50</v>
      </c>
      <c r="K7" s="19">
        <v>20</v>
      </c>
      <c r="L7" s="19">
        <v>95</v>
      </c>
      <c r="M7" s="19">
        <v>85</v>
      </c>
      <c r="N7" s="19">
        <v>90</v>
      </c>
      <c r="O7" s="19">
        <v>70</v>
      </c>
      <c r="P7" s="45">
        <v>70</v>
      </c>
      <c r="Q7" s="19">
        <v>100</v>
      </c>
      <c r="R7" s="19"/>
      <c r="S7" s="19"/>
      <c r="T7" s="19"/>
      <c r="U7" s="19"/>
      <c r="V7" s="19">
        <v>90</v>
      </c>
      <c r="W7" s="19">
        <v>100</v>
      </c>
      <c r="X7" s="46">
        <f t="shared" si="0"/>
        <v>10</v>
      </c>
      <c r="Y7" s="47">
        <v>47</v>
      </c>
      <c r="Z7" s="48">
        <f t="shared" si="1"/>
        <v>14.1</v>
      </c>
      <c r="AA7" s="19"/>
      <c r="AB7" s="48">
        <f t="shared" si="2"/>
        <v>0</v>
      </c>
      <c r="AC7" s="48"/>
      <c r="AD7" s="48">
        <f t="shared" si="3"/>
        <v>0</v>
      </c>
      <c r="AE7" s="48">
        <f t="shared" si="4"/>
        <v>24.1</v>
      </c>
    </row>
    <row r="8" spans="1:31" s="22" customFormat="1" ht="21" customHeight="1" x14ac:dyDescent="0.2">
      <c r="A8" s="17">
        <v>7</v>
      </c>
      <c r="B8" s="61"/>
      <c r="C8" s="2">
        <v>2223890</v>
      </c>
      <c r="D8" s="36" t="s">
        <v>69</v>
      </c>
      <c r="E8" s="56"/>
      <c r="F8" s="58"/>
      <c r="G8" s="19">
        <v>40</v>
      </c>
      <c r="H8" s="19">
        <v>0</v>
      </c>
      <c r="I8" s="19">
        <v>60</v>
      </c>
      <c r="J8" s="19">
        <v>90</v>
      </c>
      <c r="K8" s="19">
        <v>90</v>
      </c>
      <c r="L8" s="19">
        <v>95</v>
      </c>
      <c r="M8" s="19">
        <v>85</v>
      </c>
      <c r="N8" s="19">
        <v>100</v>
      </c>
      <c r="O8" s="19">
        <v>100</v>
      </c>
      <c r="P8" s="45">
        <v>50</v>
      </c>
      <c r="Q8" s="19">
        <v>20</v>
      </c>
      <c r="R8" s="19"/>
      <c r="S8" s="19"/>
      <c r="T8" s="19"/>
      <c r="U8" s="19"/>
      <c r="V8" s="19">
        <v>100</v>
      </c>
      <c r="W8" s="19">
        <v>100</v>
      </c>
      <c r="X8" s="46">
        <f t="shared" si="0"/>
        <v>10.941176470588236</v>
      </c>
      <c r="Y8" s="47">
        <v>55</v>
      </c>
      <c r="Z8" s="48">
        <f t="shared" si="1"/>
        <v>16.5</v>
      </c>
      <c r="AA8" s="19"/>
      <c r="AB8" s="48">
        <f t="shared" si="2"/>
        <v>0</v>
      </c>
      <c r="AC8" s="48"/>
      <c r="AD8" s="48">
        <f t="shared" si="3"/>
        <v>0</v>
      </c>
      <c r="AE8" s="48">
        <f t="shared" si="4"/>
        <v>27.441176470588236</v>
      </c>
    </row>
    <row r="9" spans="1:31" s="22" customFormat="1" ht="18" customHeight="1" x14ac:dyDescent="0.2">
      <c r="A9" s="17">
        <v>8</v>
      </c>
      <c r="B9" s="61"/>
      <c r="C9" s="2">
        <v>2066171</v>
      </c>
      <c r="D9" s="36" t="s">
        <v>70</v>
      </c>
      <c r="E9" s="56"/>
      <c r="F9" s="58"/>
      <c r="G9" s="19">
        <v>40</v>
      </c>
      <c r="H9" s="19">
        <v>0</v>
      </c>
      <c r="I9" s="19">
        <v>60</v>
      </c>
      <c r="J9" s="19">
        <v>70</v>
      </c>
      <c r="K9" s="19">
        <v>60</v>
      </c>
      <c r="L9" s="19">
        <v>95</v>
      </c>
      <c r="M9" s="19">
        <v>85</v>
      </c>
      <c r="N9" s="19">
        <v>60</v>
      </c>
      <c r="O9" s="19">
        <v>50</v>
      </c>
      <c r="P9" s="45">
        <v>30</v>
      </c>
      <c r="Q9" s="19">
        <v>60</v>
      </c>
      <c r="R9" s="19"/>
      <c r="S9" s="19"/>
      <c r="T9" s="19"/>
      <c r="U9" s="19"/>
      <c r="V9" s="19">
        <v>0</v>
      </c>
      <c r="W9" s="19">
        <v>0</v>
      </c>
      <c r="X9" s="46">
        <f t="shared" si="0"/>
        <v>7.1764705882352944</v>
      </c>
      <c r="Y9" s="47">
        <v>45</v>
      </c>
      <c r="Z9" s="48">
        <f t="shared" si="1"/>
        <v>13.5</v>
      </c>
      <c r="AA9" s="19"/>
      <c r="AB9" s="48">
        <f t="shared" si="2"/>
        <v>0</v>
      </c>
      <c r="AC9" s="48"/>
      <c r="AD9" s="48">
        <f t="shared" si="3"/>
        <v>0</v>
      </c>
      <c r="AE9" s="48">
        <f t="shared" si="4"/>
        <v>20.676470588235293</v>
      </c>
    </row>
    <row r="10" spans="1:31" s="22" customFormat="1" ht="18" customHeight="1" x14ac:dyDescent="0.2">
      <c r="A10" s="17">
        <v>9</v>
      </c>
      <c r="B10" s="61"/>
      <c r="C10" s="2">
        <v>2098667</v>
      </c>
      <c r="D10" s="36" t="s">
        <v>71</v>
      </c>
      <c r="E10" s="56"/>
      <c r="F10" s="58"/>
      <c r="G10" s="19">
        <v>30</v>
      </c>
      <c r="H10" s="19">
        <v>0</v>
      </c>
      <c r="I10" s="19">
        <v>40</v>
      </c>
      <c r="J10" s="19">
        <v>40</v>
      </c>
      <c r="K10" s="19">
        <v>40</v>
      </c>
      <c r="L10" s="19">
        <v>95</v>
      </c>
      <c r="M10" s="19">
        <v>85</v>
      </c>
      <c r="N10" s="19">
        <v>80</v>
      </c>
      <c r="O10" s="19">
        <v>100</v>
      </c>
      <c r="P10" s="45">
        <v>100</v>
      </c>
      <c r="Q10" s="19">
        <v>80</v>
      </c>
      <c r="R10" s="19"/>
      <c r="S10" s="19"/>
      <c r="T10" s="19"/>
      <c r="U10" s="19"/>
      <c r="V10" s="19">
        <v>70</v>
      </c>
      <c r="W10" s="19">
        <v>70</v>
      </c>
      <c r="X10" s="46">
        <f t="shared" si="0"/>
        <v>9.764705882352942</v>
      </c>
      <c r="Y10" s="47">
        <v>51</v>
      </c>
      <c r="Z10" s="48">
        <f t="shared" si="1"/>
        <v>15.299999999999999</v>
      </c>
      <c r="AA10" s="19"/>
      <c r="AB10" s="48">
        <f t="shared" si="2"/>
        <v>0</v>
      </c>
      <c r="AC10" s="48"/>
      <c r="AD10" s="48">
        <f t="shared" si="3"/>
        <v>0</v>
      </c>
      <c r="AE10" s="48">
        <f t="shared" si="4"/>
        <v>25.064705882352939</v>
      </c>
    </row>
    <row r="11" spans="1:31" s="22" customFormat="1" ht="18" customHeight="1" x14ac:dyDescent="0.2">
      <c r="A11" s="17">
        <v>10</v>
      </c>
      <c r="B11" s="61"/>
      <c r="C11" s="2">
        <v>1967391</v>
      </c>
      <c r="D11" s="36" t="s">
        <v>72</v>
      </c>
      <c r="E11" s="56"/>
      <c r="F11" s="58"/>
      <c r="G11" s="19">
        <v>30</v>
      </c>
      <c r="H11" s="19">
        <v>0</v>
      </c>
      <c r="I11" s="19">
        <v>60</v>
      </c>
      <c r="J11" s="19">
        <v>80</v>
      </c>
      <c r="K11" s="19">
        <v>80</v>
      </c>
      <c r="L11" s="19">
        <v>95</v>
      </c>
      <c r="M11" s="19">
        <v>85</v>
      </c>
      <c r="N11" s="19">
        <v>80</v>
      </c>
      <c r="O11" s="19">
        <v>80</v>
      </c>
      <c r="P11" s="45">
        <v>90</v>
      </c>
      <c r="Q11" s="19">
        <v>80</v>
      </c>
      <c r="R11" s="19"/>
      <c r="S11" s="19"/>
      <c r="T11" s="19"/>
      <c r="U11" s="19"/>
      <c r="V11" s="19">
        <v>70</v>
      </c>
      <c r="W11" s="19">
        <v>70</v>
      </c>
      <c r="X11" s="46">
        <f t="shared" si="0"/>
        <v>10.588235294117647</v>
      </c>
      <c r="Y11" s="47">
        <v>83</v>
      </c>
      <c r="Z11" s="48">
        <f t="shared" si="1"/>
        <v>24.9</v>
      </c>
      <c r="AA11" s="19"/>
      <c r="AB11" s="48">
        <f t="shared" si="2"/>
        <v>0</v>
      </c>
      <c r="AC11" s="48"/>
      <c r="AD11" s="48">
        <f t="shared" si="3"/>
        <v>0</v>
      </c>
      <c r="AE11" s="48">
        <f t="shared" si="4"/>
        <v>35.488235294117644</v>
      </c>
    </row>
    <row r="12" spans="1:31" s="22" customFormat="1" ht="18" customHeight="1" x14ac:dyDescent="0.2">
      <c r="A12" s="17">
        <v>11</v>
      </c>
      <c r="B12" s="61">
        <v>3</v>
      </c>
      <c r="C12" s="2">
        <v>2050125</v>
      </c>
      <c r="D12" s="36" t="s">
        <v>73</v>
      </c>
      <c r="E12" s="56" t="s">
        <v>272</v>
      </c>
      <c r="F12" s="59" t="s">
        <v>282</v>
      </c>
      <c r="G12" s="19">
        <v>60</v>
      </c>
      <c r="H12" s="19">
        <v>75</v>
      </c>
      <c r="I12" s="19">
        <v>70</v>
      </c>
      <c r="J12" s="19">
        <v>40</v>
      </c>
      <c r="K12" s="19">
        <v>60</v>
      </c>
      <c r="L12" s="19">
        <v>90</v>
      </c>
      <c r="M12" s="19">
        <v>70</v>
      </c>
      <c r="N12" s="19">
        <v>70</v>
      </c>
      <c r="O12" s="19">
        <v>100</v>
      </c>
      <c r="P12" s="45">
        <v>90</v>
      </c>
      <c r="Q12" s="19">
        <v>100</v>
      </c>
      <c r="R12" s="19"/>
      <c r="S12" s="19"/>
      <c r="T12" s="19"/>
      <c r="U12" s="19"/>
      <c r="V12" s="19">
        <v>100</v>
      </c>
      <c r="W12" s="19">
        <v>90</v>
      </c>
      <c r="X12" s="46">
        <f t="shared" si="0"/>
        <v>11.941176470588236</v>
      </c>
      <c r="Y12" s="47">
        <v>80</v>
      </c>
      <c r="Z12" s="48">
        <f t="shared" si="1"/>
        <v>24</v>
      </c>
      <c r="AA12" s="19"/>
      <c r="AB12" s="48">
        <f t="shared" si="2"/>
        <v>0</v>
      </c>
      <c r="AC12" s="48"/>
      <c r="AD12" s="48">
        <f t="shared" si="3"/>
        <v>0</v>
      </c>
      <c r="AE12" s="48">
        <f t="shared" si="4"/>
        <v>35.941176470588232</v>
      </c>
    </row>
    <row r="13" spans="1:31" s="22" customFormat="1" ht="18" customHeight="1" x14ac:dyDescent="0.2">
      <c r="A13" s="17">
        <v>12</v>
      </c>
      <c r="B13" s="61"/>
      <c r="C13" s="2">
        <v>2111949</v>
      </c>
      <c r="D13" s="36" t="s">
        <v>74</v>
      </c>
      <c r="E13" s="56"/>
      <c r="F13" s="58"/>
      <c r="G13" s="19">
        <v>80</v>
      </c>
      <c r="H13" s="19">
        <v>75</v>
      </c>
      <c r="I13" s="19">
        <v>70</v>
      </c>
      <c r="J13" s="19">
        <v>50</v>
      </c>
      <c r="K13" s="19">
        <v>20</v>
      </c>
      <c r="L13" s="19">
        <v>90</v>
      </c>
      <c r="M13" s="19">
        <v>70</v>
      </c>
      <c r="N13" s="19">
        <v>50</v>
      </c>
      <c r="O13" s="19">
        <v>50</v>
      </c>
      <c r="P13" s="45">
        <v>90</v>
      </c>
      <c r="Q13" s="19">
        <v>100</v>
      </c>
      <c r="R13" s="19"/>
      <c r="S13" s="19"/>
      <c r="T13" s="19"/>
      <c r="U13" s="19"/>
      <c r="V13" s="19">
        <v>100</v>
      </c>
      <c r="W13" s="19">
        <v>40</v>
      </c>
      <c r="X13" s="46">
        <f t="shared" si="0"/>
        <v>10.411764705882355</v>
      </c>
      <c r="Y13" s="47">
        <v>40</v>
      </c>
      <c r="Z13" s="48">
        <f t="shared" si="1"/>
        <v>12</v>
      </c>
      <c r="AA13" s="19"/>
      <c r="AB13" s="48">
        <f t="shared" si="2"/>
        <v>0</v>
      </c>
      <c r="AC13" s="48"/>
      <c r="AD13" s="48">
        <f t="shared" si="3"/>
        <v>0</v>
      </c>
      <c r="AE13" s="48">
        <f t="shared" si="4"/>
        <v>22.411764705882355</v>
      </c>
    </row>
    <row r="14" spans="1:31" s="22" customFormat="1" ht="18" customHeight="1" x14ac:dyDescent="0.2">
      <c r="A14" s="17">
        <v>13</v>
      </c>
      <c r="B14" s="61"/>
      <c r="C14" s="2">
        <v>2013686</v>
      </c>
      <c r="D14" s="36" t="s">
        <v>226</v>
      </c>
      <c r="E14" s="56"/>
      <c r="F14" s="58"/>
      <c r="G14" s="19">
        <v>30</v>
      </c>
      <c r="H14" s="19">
        <v>40</v>
      </c>
      <c r="I14" s="19">
        <v>40</v>
      </c>
      <c r="J14" s="19">
        <v>50</v>
      </c>
      <c r="K14" s="19">
        <v>50</v>
      </c>
      <c r="L14" s="19">
        <v>90</v>
      </c>
      <c r="M14" s="19">
        <v>70</v>
      </c>
      <c r="N14" s="19">
        <v>30</v>
      </c>
      <c r="O14" s="19">
        <v>30</v>
      </c>
      <c r="P14" s="45">
        <v>30</v>
      </c>
      <c r="Q14" s="19">
        <v>0</v>
      </c>
      <c r="R14" s="19"/>
      <c r="S14" s="19"/>
      <c r="T14" s="19"/>
      <c r="U14" s="19"/>
      <c r="V14" s="19">
        <v>0</v>
      </c>
      <c r="W14" s="19">
        <v>0</v>
      </c>
      <c r="X14" s="46">
        <f t="shared" si="0"/>
        <v>5.4117647058823533</v>
      </c>
      <c r="Y14" s="47">
        <v>32</v>
      </c>
      <c r="Z14" s="48">
        <f t="shared" si="1"/>
        <v>9.6</v>
      </c>
      <c r="AA14" s="19"/>
      <c r="AB14" s="48">
        <f t="shared" si="2"/>
        <v>0</v>
      </c>
      <c r="AC14" s="48"/>
      <c r="AD14" s="48">
        <f t="shared" si="3"/>
        <v>0</v>
      </c>
      <c r="AE14" s="48">
        <f t="shared" si="4"/>
        <v>15.011764705882353</v>
      </c>
    </row>
    <row r="15" spans="1:31" s="22" customFormat="1" ht="18" customHeight="1" x14ac:dyDescent="0.2">
      <c r="A15" s="17">
        <v>14</v>
      </c>
      <c r="B15" s="61"/>
      <c r="C15" s="2">
        <v>2096913</v>
      </c>
      <c r="D15" s="36" t="s">
        <v>75</v>
      </c>
      <c r="E15" s="56"/>
      <c r="F15" s="58"/>
      <c r="G15" s="19">
        <v>40</v>
      </c>
      <c r="H15" s="19">
        <v>75</v>
      </c>
      <c r="I15" s="19">
        <v>80</v>
      </c>
      <c r="J15" s="19">
        <v>60</v>
      </c>
      <c r="K15" s="19">
        <v>60</v>
      </c>
      <c r="L15" s="19">
        <v>95</v>
      </c>
      <c r="M15" s="19">
        <v>70</v>
      </c>
      <c r="N15" s="19">
        <v>80</v>
      </c>
      <c r="O15" s="19">
        <v>90</v>
      </c>
      <c r="P15" s="45">
        <v>90</v>
      </c>
      <c r="Q15" s="19">
        <v>40</v>
      </c>
      <c r="R15" s="19"/>
      <c r="S15" s="19"/>
      <c r="T15" s="19"/>
      <c r="U15" s="19"/>
      <c r="V15" s="19">
        <v>70</v>
      </c>
      <c r="W15" s="19">
        <v>90</v>
      </c>
      <c r="X15" s="46">
        <f t="shared" si="0"/>
        <v>11.058823529411766</v>
      </c>
      <c r="Y15" s="47">
        <v>72</v>
      </c>
      <c r="Z15" s="48">
        <f t="shared" si="1"/>
        <v>21.599999999999998</v>
      </c>
      <c r="AA15" s="19"/>
      <c r="AB15" s="48">
        <f t="shared" si="2"/>
        <v>0</v>
      </c>
      <c r="AC15" s="48"/>
      <c r="AD15" s="48">
        <f t="shared" si="3"/>
        <v>0</v>
      </c>
      <c r="AE15" s="48">
        <f t="shared" si="4"/>
        <v>32.658823529411762</v>
      </c>
    </row>
    <row r="16" spans="1:31" s="22" customFormat="1" ht="18" customHeight="1" x14ac:dyDescent="0.2">
      <c r="A16" s="17">
        <v>15</v>
      </c>
      <c r="B16" s="61"/>
      <c r="C16" s="2">
        <v>2110686</v>
      </c>
      <c r="D16" s="36" t="s">
        <v>76</v>
      </c>
      <c r="E16" s="56"/>
      <c r="F16" s="58"/>
      <c r="G16" s="19">
        <v>40</v>
      </c>
      <c r="H16" s="19">
        <v>75</v>
      </c>
      <c r="I16" s="19">
        <v>100</v>
      </c>
      <c r="J16" s="19">
        <v>80</v>
      </c>
      <c r="K16" s="19">
        <v>60</v>
      </c>
      <c r="L16" s="19">
        <v>85</v>
      </c>
      <c r="M16" s="19">
        <v>70</v>
      </c>
      <c r="N16" s="19">
        <v>70</v>
      </c>
      <c r="O16" s="19">
        <v>70</v>
      </c>
      <c r="P16" s="45">
        <v>100</v>
      </c>
      <c r="Q16" s="19">
        <v>100</v>
      </c>
      <c r="R16" s="19"/>
      <c r="S16" s="19"/>
      <c r="T16" s="19"/>
      <c r="U16" s="19"/>
      <c r="V16" s="19">
        <v>0</v>
      </c>
      <c r="W16" s="19">
        <v>0</v>
      </c>
      <c r="X16" s="46">
        <f t="shared" si="0"/>
        <v>10</v>
      </c>
      <c r="Y16" s="47">
        <v>58</v>
      </c>
      <c r="Z16" s="48">
        <f t="shared" si="1"/>
        <v>17.399999999999999</v>
      </c>
      <c r="AA16" s="19"/>
      <c r="AB16" s="48">
        <f t="shared" si="2"/>
        <v>0</v>
      </c>
      <c r="AC16" s="48"/>
      <c r="AD16" s="48">
        <f t="shared" si="3"/>
        <v>0</v>
      </c>
      <c r="AE16" s="48">
        <f t="shared" si="4"/>
        <v>27.4</v>
      </c>
    </row>
    <row r="17" spans="1:31" s="22" customFormat="1" ht="18" customHeight="1" x14ac:dyDescent="0.2">
      <c r="A17" s="17">
        <v>16</v>
      </c>
      <c r="B17" s="61">
        <v>4</v>
      </c>
      <c r="C17" s="2">
        <v>2091037</v>
      </c>
      <c r="D17" s="36" t="s">
        <v>77</v>
      </c>
      <c r="E17" s="56" t="s">
        <v>273</v>
      </c>
      <c r="F17" s="58" t="s">
        <v>283</v>
      </c>
      <c r="G17" s="19">
        <v>30</v>
      </c>
      <c r="H17" s="19">
        <v>75</v>
      </c>
      <c r="I17" s="19">
        <v>50</v>
      </c>
      <c r="J17" s="19">
        <v>30</v>
      </c>
      <c r="K17" s="19">
        <v>50</v>
      </c>
      <c r="L17" s="19">
        <v>95</v>
      </c>
      <c r="M17" s="19">
        <v>70</v>
      </c>
      <c r="N17" s="19">
        <v>50</v>
      </c>
      <c r="O17" s="19">
        <v>70</v>
      </c>
      <c r="P17" s="45">
        <v>70</v>
      </c>
      <c r="Q17" s="19">
        <v>20</v>
      </c>
      <c r="R17" s="19"/>
      <c r="S17" s="19"/>
      <c r="T17" s="19"/>
      <c r="U17" s="19"/>
      <c r="V17" s="19">
        <v>100</v>
      </c>
      <c r="W17" s="19">
        <v>100</v>
      </c>
      <c r="X17" s="46">
        <f t="shared" si="0"/>
        <v>9.5294117647058822</v>
      </c>
      <c r="Y17" s="47">
        <v>97</v>
      </c>
      <c r="Z17" s="48">
        <f t="shared" si="1"/>
        <v>29.099999999999998</v>
      </c>
      <c r="AA17" s="19"/>
      <c r="AB17" s="48">
        <f t="shared" si="2"/>
        <v>0</v>
      </c>
      <c r="AC17" s="48"/>
      <c r="AD17" s="48">
        <f t="shared" si="3"/>
        <v>0</v>
      </c>
      <c r="AE17" s="48">
        <f t="shared" si="4"/>
        <v>38.629411764705878</v>
      </c>
    </row>
    <row r="18" spans="1:31" s="22" customFormat="1" ht="18" customHeight="1" x14ac:dyDescent="0.2">
      <c r="A18" s="17">
        <v>17</v>
      </c>
      <c r="B18" s="61"/>
      <c r="C18" s="2">
        <v>2100955</v>
      </c>
      <c r="D18" s="36" t="s">
        <v>78</v>
      </c>
      <c r="E18" s="56"/>
      <c r="F18" s="58"/>
      <c r="G18" s="19">
        <v>60</v>
      </c>
      <c r="H18" s="19">
        <v>80</v>
      </c>
      <c r="I18" s="19">
        <v>70</v>
      </c>
      <c r="J18" s="19">
        <v>60</v>
      </c>
      <c r="K18" s="19">
        <v>40</v>
      </c>
      <c r="L18" s="19">
        <v>85</v>
      </c>
      <c r="M18" s="19">
        <v>80</v>
      </c>
      <c r="N18" s="19">
        <v>80</v>
      </c>
      <c r="O18" s="19">
        <v>70</v>
      </c>
      <c r="P18" s="45">
        <v>60</v>
      </c>
      <c r="Q18" s="19">
        <v>60</v>
      </c>
      <c r="R18" s="19"/>
      <c r="S18" s="19"/>
      <c r="T18" s="19"/>
      <c r="U18" s="19"/>
      <c r="V18" s="19">
        <v>70</v>
      </c>
      <c r="W18" s="19">
        <v>90</v>
      </c>
      <c r="X18" s="46">
        <f t="shared" si="0"/>
        <v>10.647058823529413</v>
      </c>
      <c r="Y18" s="47">
        <v>47</v>
      </c>
      <c r="Z18" s="48">
        <f t="shared" si="1"/>
        <v>14.1</v>
      </c>
      <c r="AA18" s="19"/>
      <c r="AB18" s="48">
        <f t="shared" si="2"/>
        <v>0</v>
      </c>
      <c r="AC18" s="48"/>
      <c r="AD18" s="48">
        <f t="shared" si="3"/>
        <v>0</v>
      </c>
      <c r="AE18" s="48">
        <f t="shared" si="4"/>
        <v>24.747058823529414</v>
      </c>
    </row>
    <row r="19" spans="1:31" s="22" customFormat="1" ht="18" customHeight="1" x14ac:dyDescent="0.2">
      <c r="A19" s="17">
        <v>18</v>
      </c>
      <c r="B19" s="61"/>
      <c r="C19" s="2">
        <v>2013110</v>
      </c>
      <c r="D19" s="36" t="s">
        <v>79</v>
      </c>
      <c r="E19" s="56"/>
      <c r="F19" s="58"/>
      <c r="G19" s="19">
        <v>40</v>
      </c>
      <c r="H19" s="19">
        <v>80</v>
      </c>
      <c r="I19" s="19">
        <v>40</v>
      </c>
      <c r="J19" s="19">
        <v>90</v>
      </c>
      <c r="K19" s="19">
        <v>40</v>
      </c>
      <c r="L19" s="19">
        <v>95</v>
      </c>
      <c r="M19" s="19">
        <v>90</v>
      </c>
      <c r="N19" s="19">
        <v>60</v>
      </c>
      <c r="O19" s="19">
        <v>70</v>
      </c>
      <c r="P19" s="45">
        <v>70</v>
      </c>
      <c r="Q19" s="19">
        <v>60</v>
      </c>
      <c r="R19" s="19"/>
      <c r="S19" s="19"/>
      <c r="T19" s="19"/>
      <c r="U19" s="19"/>
      <c r="V19" s="19">
        <v>100</v>
      </c>
      <c r="W19" s="19">
        <v>100</v>
      </c>
      <c r="X19" s="46">
        <f t="shared" si="0"/>
        <v>11</v>
      </c>
      <c r="Y19" s="47">
        <v>94</v>
      </c>
      <c r="Z19" s="48">
        <f t="shared" si="1"/>
        <v>28.2</v>
      </c>
      <c r="AA19" s="19"/>
      <c r="AB19" s="48">
        <f t="shared" si="2"/>
        <v>0</v>
      </c>
      <c r="AC19" s="48"/>
      <c r="AD19" s="48">
        <f t="shared" si="3"/>
        <v>0</v>
      </c>
      <c r="AE19" s="48">
        <f t="shared" si="4"/>
        <v>39.200000000000003</v>
      </c>
    </row>
    <row r="20" spans="1:31" s="22" customFormat="1" ht="18" customHeight="1" x14ac:dyDescent="0.2">
      <c r="A20" s="17">
        <v>19</v>
      </c>
      <c r="B20" s="61"/>
      <c r="C20" s="2">
        <v>2100203</v>
      </c>
      <c r="D20" s="36" t="s">
        <v>80</v>
      </c>
      <c r="E20" s="56"/>
      <c r="F20" s="58"/>
      <c r="G20" s="53">
        <v>40</v>
      </c>
      <c r="H20" s="19">
        <v>80</v>
      </c>
      <c r="I20" s="19">
        <v>30</v>
      </c>
      <c r="J20" s="19">
        <v>70</v>
      </c>
      <c r="K20" s="19">
        <v>50</v>
      </c>
      <c r="L20" s="19">
        <v>85</v>
      </c>
      <c r="M20" s="19">
        <v>80</v>
      </c>
      <c r="N20" s="19">
        <v>50</v>
      </c>
      <c r="O20" s="19">
        <v>60</v>
      </c>
      <c r="P20" s="45">
        <v>60</v>
      </c>
      <c r="Q20" s="19">
        <v>0</v>
      </c>
      <c r="R20" s="19"/>
      <c r="S20" s="19"/>
      <c r="T20" s="19"/>
      <c r="U20" s="19"/>
      <c r="V20" s="19">
        <v>30</v>
      </c>
      <c r="W20" s="19">
        <v>50</v>
      </c>
      <c r="X20" s="46">
        <f t="shared" si="0"/>
        <v>8.0588235294117663</v>
      </c>
      <c r="Y20" s="47">
        <v>63</v>
      </c>
      <c r="Z20" s="48">
        <f t="shared" si="1"/>
        <v>18.899999999999999</v>
      </c>
      <c r="AA20" s="19"/>
      <c r="AB20" s="48">
        <f t="shared" si="2"/>
        <v>0</v>
      </c>
      <c r="AC20" s="48"/>
      <c r="AD20" s="48">
        <f t="shared" si="3"/>
        <v>0</v>
      </c>
      <c r="AE20" s="48">
        <f t="shared" si="4"/>
        <v>26.958823529411767</v>
      </c>
    </row>
    <row r="21" spans="1:31" s="22" customFormat="1" ht="18" customHeight="1" x14ac:dyDescent="0.2">
      <c r="A21" s="17">
        <v>20</v>
      </c>
      <c r="B21" s="61"/>
      <c r="C21" s="2">
        <v>2066585</v>
      </c>
      <c r="D21" s="36" t="s">
        <v>81</v>
      </c>
      <c r="E21" s="56"/>
      <c r="F21" s="58"/>
      <c r="G21" s="19">
        <v>40</v>
      </c>
      <c r="H21" s="19">
        <v>80</v>
      </c>
      <c r="I21" s="19">
        <v>50</v>
      </c>
      <c r="J21" s="19">
        <v>60</v>
      </c>
      <c r="K21" s="19">
        <v>40</v>
      </c>
      <c r="L21" s="19">
        <v>85</v>
      </c>
      <c r="M21" s="19">
        <v>85</v>
      </c>
      <c r="N21" s="19">
        <v>70</v>
      </c>
      <c r="O21" s="19">
        <v>50</v>
      </c>
      <c r="P21" s="45">
        <v>80</v>
      </c>
      <c r="Q21" s="19">
        <v>60</v>
      </c>
      <c r="R21" s="19"/>
      <c r="S21" s="19"/>
      <c r="T21" s="19"/>
      <c r="U21" s="19"/>
      <c r="V21" s="19">
        <v>70</v>
      </c>
      <c r="W21" s="19">
        <v>80</v>
      </c>
      <c r="X21" s="46">
        <f t="shared" si="0"/>
        <v>10</v>
      </c>
      <c r="Y21" s="47">
        <v>85</v>
      </c>
      <c r="Z21" s="48">
        <f t="shared" si="1"/>
        <v>25.5</v>
      </c>
      <c r="AA21" s="19"/>
      <c r="AB21" s="48">
        <f t="shared" si="2"/>
        <v>0</v>
      </c>
      <c r="AC21" s="48"/>
      <c r="AD21" s="48">
        <f t="shared" si="3"/>
        <v>0</v>
      </c>
      <c r="AE21" s="48">
        <f t="shared" si="4"/>
        <v>35.5</v>
      </c>
    </row>
    <row r="22" spans="1:31" s="22" customFormat="1" ht="18" customHeight="1" x14ac:dyDescent="0.2">
      <c r="A22" s="17">
        <v>21</v>
      </c>
      <c r="B22" s="61">
        <v>5</v>
      </c>
      <c r="C22" s="2">
        <v>2047286</v>
      </c>
      <c r="D22" s="36" t="s">
        <v>82</v>
      </c>
      <c r="E22" s="56" t="s">
        <v>274</v>
      </c>
      <c r="F22" s="57" t="s">
        <v>284</v>
      </c>
      <c r="G22" s="19">
        <v>70</v>
      </c>
      <c r="H22" s="19">
        <v>80</v>
      </c>
      <c r="I22" s="19">
        <v>100</v>
      </c>
      <c r="J22" s="19">
        <v>100</v>
      </c>
      <c r="K22" s="19">
        <v>90</v>
      </c>
      <c r="L22" s="19">
        <v>85</v>
      </c>
      <c r="M22" s="19">
        <v>85</v>
      </c>
      <c r="N22" s="19">
        <v>100</v>
      </c>
      <c r="O22" s="19">
        <v>100</v>
      </c>
      <c r="P22" s="45">
        <v>70</v>
      </c>
      <c r="Q22" s="19">
        <v>100</v>
      </c>
      <c r="R22" s="19"/>
      <c r="S22" s="19"/>
      <c r="T22" s="19"/>
      <c r="U22" s="19"/>
      <c r="V22" s="19">
        <v>100</v>
      </c>
      <c r="W22" s="19">
        <v>90</v>
      </c>
      <c r="X22" s="46">
        <f t="shared" si="0"/>
        <v>13.764705882352942</v>
      </c>
      <c r="Y22" s="47">
        <v>77</v>
      </c>
      <c r="Z22" s="48">
        <f t="shared" si="1"/>
        <v>23.099999999999998</v>
      </c>
      <c r="AA22" s="19"/>
      <c r="AB22" s="48">
        <f t="shared" si="2"/>
        <v>0</v>
      </c>
      <c r="AC22" s="48"/>
      <c r="AD22" s="48">
        <f t="shared" si="3"/>
        <v>0</v>
      </c>
      <c r="AE22" s="48">
        <f t="shared" si="4"/>
        <v>36.864705882352936</v>
      </c>
    </row>
    <row r="23" spans="1:31" s="22" customFormat="1" ht="18" customHeight="1" x14ac:dyDescent="0.2">
      <c r="A23" s="17">
        <v>22</v>
      </c>
      <c r="B23" s="61"/>
      <c r="C23" s="2">
        <v>2004935</v>
      </c>
      <c r="D23" s="36" t="s">
        <v>83</v>
      </c>
      <c r="E23" s="56"/>
      <c r="F23" s="58"/>
      <c r="G23" s="19">
        <v>60</v>
      </c>
      <c r="H23" s="19">
        <v>95</v>
      </c>
      <c r="I23" s="19">
        <v>80</v>
      </c>
      <c r="J23" s="19">
        <v>60</v>
      </c>
      <c r="K23" s="19">
        <v>20</v>
      </c>
      <c r="L23" s="19">
        <v>90</v>
      </c>
      <c r="M23" s="19">
        <v>90</v>
      </c>
      <c r="N23" s="19">
        <v>90</v>
      </c>
      <c r="O23" s="19">
        <v>80</v>
      </c>
      <c r="P23" s="45">
        <v>80</v>
      </c>
      <c r="Q23" s="19">
        <v>80</v>
      </c>
      <c r="R23" s="19"/>
      <c r="S23" s="19"/>
      <c r="T23" s="19"/>
      <c r="U23" s="19"/>
      <c r="V23" s="19">
        <v>100</v>
      </c>
      <c r="W23" s="19">
        <v>100</v>
      </c>
      <c r="X23" s="46">
        <f t="shared" si="0"/>
        <v>12.058823529411766</v>
      </c>
      <c r="Y23" s="47">
        <v>69</v>
      </c>
      <c r="Z23" s="48">
        <f t="shared" si="1"/>
        <v>20.7</v>
      </c>
      <c r="AA23" s="19"/>
      <c r="AB23" s="48">
        <f t="shared" si="2"/>
        <v>0</v>
      </c>
      <c r="AC23" s="48"/>
      <c r="AD23" s="48">
        <f t="shared" si="3"/>
        <v>0</v>
      </c>
      <c r="AE23" s="48">
        <f t="shared" si="4"/>
        <v>32.758823529411764</v>
      </c>
    </row>
    <row r="24" spans="1:31" s="22" customFormat="1" ht="18" customHeight="1" x14ac:dyDescent="0.2">
      <c r="A24" s="17">
        <v>23</v>
      </c>
      <c r="B24" s="61"/>
      <c r="C24" s="2">
        <v>2178953</v>
      </c>
      <c r="D24" s="36" t="s">
        <v>84</v>
      </c>
      <c r="E24" s="56"/>
      <c r="F24" s="58"/>
      <c r="G24" s="19">
        <v>40</v>
      </c>
      <c r="H24" s="19">
        <v>95</v>
      </c>
      <c r="I24" s="19">
        <v>70</v>
      </c>
      <c r="J24" s="19">
        <v>70</v>
      </c>
      <c r="K24" s="19">
        <v>30</v>
      </c>
      <c r="L24" s="19">
        <v>90</v>
      </c>
      <c r="M24" s="19">
        <v>85</v>
      </c>
      <c r="N24" s="19">
        <v>90</v>
      </c>
      <c r="O24" s="19">
        <v>100</v>
      </c>
      <c r="P24" s="45">
        <v>80</v>
      </c>
      <c r="Q24" s="19">
        <v>100</v>
      </c>
      <c r="R24" s="19"/>
      <c r="S24" s="19"/>
      <c r="T24" s="19"/>
      <c r="U24" s="19"/>
      <c r="V24" s="19">
        <v>40</v>
      </c>
      <c r="W24" s="19">
        <v>30</v>
      </c>
      <c r="X24" s="46">
        <f t="shared" si="0"/>
        <v>10.823529411764707</v>
      </c>
      <c r="Y24" s="47">
        <v>75</v>
      </c>
      <c r="Z24" s="48">
        <f t="shared" si="1"/>
        <v>22.5</v>
      </c>
      <c r="AA24" s="19"/>
      <c r="AB24" s="48">
        <f t="shared" si="2"/>
        <v>0</v>
      </c>
      <c r="AC24" s="48"/>
      <c r="AD24" s="48">
        <f t="shared" si="3"/>
        <v>0</v>
      </c>
      <c r="AE24" s="48">
        <f t="shared" si="4"/>
        <v>33.32352941176471</v>
      </c>
    </row>
    <row r="25" spans="1:31" s="22" customFormat="1" ht="18" customHeight="1" x14ac:dyDescent="0.2">
      <c r="A25" s="17">
        <v>24</v>
      </c>
      <c r="B25" s="61"/>
      <c r="C25" s="2">
        <v>2088394</v>
      </c>
      <c r="D25" s="36" t="s">
        <v>85</v>
      </c>
      <c r="E25" s="56"/>
      <c r="F25" s="58"/>
      <c r="G25" s="19">
        <v>40</v>
      </c>
      <c r="H25" s="19">
        <v>95</v>
      </c>
      <c r="I25" s="19">
        <v>50</v>
      </c>
      <c r="J25" s="19">
        <v>60</v>
      </c>
      <c r="K25" s="19">
        <v>50</v>
      </c>
      <c r="L25" s="19">
        <v>90</v>
      </c>
      <c r="M25" s="19">
        <v>85</v>
      </c>
      <c r="N25" s="19">
        <v>80</v>
      </c>
      <c r="O25" s="19">
        <v>60</v>
      </c>
      <c r="P25" s="45">
        <v>40</v>
      </c>
      <c r="Q25" s="19">
        <v>40</v>
      </c>
      <c r="R25" s="19"/>
      <c r="S25" s="19"/>
      <c r="T25" s="19"/>
      <c r="U25" s="19"/>
      <c r="V25" s="19">
        <v>40</v>
      </c>
      <c r="W25" s="19">
        <v>40</v>
      </c>
      <c r="X25" s="46">
        <f t="shared" si="0"/>
        <v>9.0588235294117663</v>
      </c>
      <c r="Y25" s="47">
        <v>57</v>
      </c>
      <c r="Z25" s="48">
        <f t="shared" si="1"/>
        <v>17.099999999999998</v>
      </c>
      <c r="AA25" s="19"/>
      <c r="AB25" s="48">
        <f t="shared" si="2"/>
        <v>0</v>
      </c>
      <c r="AC25" s="48"/>
      <c r="AD25" s="48">
        <f t="shared" si="3"/>
        <v>0</v>
      </c>
      <c r="AE25" s="48">
        <f t="shared" si="4"/>
        <v>26.158823529411762</v>
      </c>
    </row>
    <row r="26" spans="1:31" s="22" customFormat="1" ht="18" customHeight="1" x14ac:dyDescent="0.2">
      <c r="A26" s="17">
        <v>25</v>
      </c>
      <c r="B26" s="61"/>
      <c r="C26" s="2">
        <v>2223915</v>
      </c>
      <c r="D26" s="36" t="s">
        <v>86</v>
      </c>
      <c r="E26" s="56"/>
      <c r="F26" s="58"/>
      <c r="G26" s="19">
        <v>0</v>
      </c>
      <c r="H26" s="19">
        <v>95</v>
      </c>
      <c r="I26" s="19">
        <v>60</v>
      </c>
      <c r="J26" s="19">
        <v>80</v>
      </c>
      <c r="K26" s="19">
        <v>20</v>
      </c>
      <c r="L26" s="19">
        <v>85</v>
      </c>
      <c r="M26" s="19">
        <v>85</v>
      </c>
      <c r="N26" s="19">
        <v>0</v>
      </c>
      <c r="O26" s="19">
        <v>0</v>
      </c>
      <c r="P26" s="45">
        <v>0</v>
      </c>
      <c r="Q26" s="19">
        <v>0</v>
      </c>
      <c r="R26" s="19"/>
      <c r="S26" s="19"/>
      <c r="T26" s="19"/>
      <c r="U26" s="19"/>
      <c r="V26" s="19">
        <v>0</v>
      </c>
      <c r="W26" s="19">
        <v>0</v>
      </c>
      <c r="X26" s="46">
        <f t="shared" si="0"/>
        <v>5</v>
      </c>
      <c r="Y26" s="47">
        <v>58</v>
      </c>
      <c r="Z26" s="48">
        <f t="shared" si="1"/>
        <v>17.399999999999999</v>
      </c>
      <c r="AA26" s="19"/>
      <c r="AB26" s="48">
        <f t="shared" si="2"/>
        <v>0</v>
      </c>
      <c r="AC26" s="48"/>
      <c r="AD26" s="48">
        <f t="shared" si="3"/>
        <v>0</v>
      </c>
      <c r="AE26" s="48">
        <f t="shared" si="4"/>
        <v>22.4</v>
      </c>
    </row>
    <row r="27" spans="1:31" s="22" customFormat="1" ht="18" customHeight="1" x14ac:dyDescent="0.2">
      <c r="A27" s="17">
        <v>26</v>
      </c>
      <c r="B27" s="61">
        <v>6</v>
      </c>
      <c r="C27" s="2">
        <v>2073064</v>
      </c>
      <c r="D27" s="36" t="s">
        <v>87</v>
      </c>
      <c r="E27" s="56" t="s">
        <v>275</v>
      </c>
      <c r="F27" s="57" t="s">
        <v>285</v>
      </c>
      <c r="G27" s="19">
        <v>20</v>
      </c>
      <c r="H27" s="19">
        <v>95</v>
      </c>
      <c r="I27" s="19">
        <v>80</v>
      </c>
      <c r="J27" s="19">
        <v>90</v>
      </c>
      <c r="K27" s="19">
        <v>60</v>
      </c>
      <c r="L27" s="19">
        <v>90</v>
      </c>
      <c r="M27" s="19">
        <v>90</v>
      </c>
      <c r="N27" s="19">
        <v>80</v>
      </c>
      <c r="O27" s="19">
        <v>70</v>
      </c>
      <c r="P27" s="45">
        <v>50</v>
      </c>
      <c r="Q27" s="19">
        <v>100</v>
      </c>
      <c r="R27" s="19"/>
      <c r="S27" s="19"/>
      <c r="T27" s="19"/>
      <c r="U27" s="19"/>
      <c r="V27" s="19">
        <v>60</v>
      </c>
      <c r="W27" s="19">
        <v>80</v>
      </c>
      <c r="X27" s="46">
        <f t="shared" si="0"/>
        <v>11.352941176470589</v>
      </c>
      <c r="Y27" s="47">
        <v>81</v>
      </c>
      <c r="Z27" s="48">
        <f t="shared" si="1"/>
        <v>24.3</v>
      </c>
      <c r="AA27" s="19"/>
      <c r="AB27" s="48">
        <f t="shared" si="2"/>
        <v>0</v>
      </c>
      <c r="AC27" s="48"/>
      <c r="AD27" s="48">
        <f t="shared" si="3"/>
        <v>0</v>
      </c>
      <c r="AE27" s="48">
        <f t="shared" si="4"/>
        <v>35.652941176470591</v>
      </c>
    </row>
    <row r="28" spans="1:31" s="22" customFormat="1" ht="18" customHeight="1" x14ac:dyDescent="0.2">
      <c r="A28" s="17">
        <v>27</v>
      </c>
      <c r="B28" s="61"/>
      <c r="C28" s="2">
        <v>2087605</v>
      </c>
      <c r="D28" s="36" t="s">
        <v>88</v>
      </c>
      <c r="E28" s="56"/>
      <c r="F28" s="58"/>
      <c r="G28" s="19">
        <v>10</v>
      </c>
      <c r="H28" s="19">
        <v>95</v>
      </c>
      <c r="I28" s="19">
        <v>60</v>
      </c>
      <c r="J28" s="19">
        <v>80</v>
      </c>
      <c r="K28" s="19">
        <v>40</v>
      </c>
      <c r="L28" s="19">
        <v>95</v>
      </c>
      <c r="M28" s="19">
        <v>95</v>
      </c>
      <c r="N28" s="19">
        <v>0</v>
      </c>
      <c r="O28" s="19">
        <v>0</v>
      </c>
      <c r="P28" s="45">
        <v>0</v>
      </c>
      <c r="Q28" s="19">
        <v>0</v>
      </c>
      <c r="R28" s="19"/>
      <c r="S28" s="19"/>
      <c r="T28" s="19"/>
      <c r="U28" s="19"/>
      <c r="V28" s="19">
        <v>40</v>
      </c>
      <c r="W28" s="19">
        <v>30</v>
      </c>
      <c r="X28" s="46">
        <f t="shared" si="0"/>
        <v>6.4117647058823541</v>
      </c>
      <c r="Y28" s="47">
        <v>52</v>
      </c>
      <c r="Z28" s="48">
        <f t="shared" si="1"/>
        <v>15.6</v>
      </c>
      <c r="AA28" s="19"/>
      <c r="AB28" s="48">
        <f t="shared" si="2"/>
        <v>0</v>
      </c>
      <c r="AC28" s="48"/>
      <c r="AD28" s="48">
        <f t="shared" si="3"/>
        <v>0</v>
      </c>
      <c r="AE28" s="48">
        <f t="shared" si="4"/>
        <v>22.011764705882353</v>
      </c>
    </row>
    <row r="29" spans="1:31" s="22" customFormat="1" ht="18" customHeight="1" x14ac:dyDescent="0.2">
      <c r="A29" s="17">
        <v>28</v>
      </c>
      <c r="B29" s="61"/>
      <c r="C29" s="2">
        <v>2098372</v>
      </c>
      <c r="D29" s="36" t="s">
        <v>89</v>
      </c>
      <c r="E29" s="56"/>
      <c r="F29" s="58"/>
      <c r="G29" s="19">
        <v>60</v>
      </c>
      <c r="H29" s="19">
        <v>95</v>
      </c>
      <c r="I29" s="19">
        <v>100</v>
      </c>
      <c r="J29" s="19">
        <v>90</v>
      </c>
      <c r="K29" s="19">
        <v>80</v>
      </c>
      <c r="L29" s="19">
        <v>95</v>
      </c>
      <c r="M29" s="19">
        <v>95</v>
      </c>
      <c r="N29" s="19">
        <v>60</v>
      </c>
      <c r="O29" s="19">
        <v>80</v>
      </c>
      <c r="P29" s="45">
        <v>80</v>
      </c>
      <c r="Q29" s="19">
        <v>80</v>
      </c>
      <c r="R29" s="19"/>
      <c r="S29" s="19"/>
      <c r="T29" s="19"/>
      <c r="U29" s="19"/>
      <c r="V29" s="19">
        <v>80</v>
      </c>
      <c r="W29" s="19">
        <v>90</v>
      </c>
      <c r="X29" s="46">
        <f t="shared" si="0"/>
        <v>12.764705882352942</v>
      </c>
      <c r="Y29" s="47">
        <v>96</v>
      </c>
      <c r="Z29" s="48">
        <f t="shared" si="1"/>
        <v>28.799999999999997</v>
      </c>
      <c r="AA29" s="19"/>
      <c r="AB29" s="48">
        <f t="shared" si="2"/>
        <v>0</v>
      </c>
      <c r="AC29" s="48"/>
      <c r="AD29" s="48">
        <f t="shared" si="3"/>
        <v>0</v>
      </c>
      <c r="AE29" s="48">
        <f t="shared" si="4"/>
        <v>41.564705882352939</v>
      </c>
    </row>
    <row r="30" spans="1:31" s="22" customFormat="1" ht="18" customHeight="1" x14ac:dyDescent="0.2">
      <c r="A30" s="17">
        <v>29</v>
      </c>
      <c r="B30" s="61"/>
      <c r="C30" s="2">
        <v>2089935</v>
      </c>
      <c r="D30" s="36" t="s">
        <v>90</v>
      </c>
      <c r="E30" s="56"/>
      <c r="F30" s="58"/>
      <c r="G30" s="19">
        <v>40</v>
      </c>
      <c r="H30" s="19">
        <v>95</v>
      </c>
      <c r="I30" s="19">
        <v>50</v>
      </c>
      <c r="J30" s="19">
        <v>50</v>
      </c>
      <c r="K30" s="19">
        <v>90</v>
      </c>
      <c r="L30" s="19">
        <v>75</v>
      </c>
      <c r="M30" s="19">
        <v>95</v>
      </c>
      <c r="N30" s="19">
        <v>80</v>
      </c>
      <c r="O30" s="19">
        <v>60</v>
      </c>
      <c r="P30" s="45">
        <v>70</v>
      </c>
      <c r="Q30" s="19">
        <v>40</v>
      </c>
      <c r="R30" s="19"/>
      <c r="S30" s="19"/>
      <c r="T30" s="19"/>
      <c r="U30" s="19"/>
      <c r="V30" s="19">
        <v>90</v>
      </c>
      <c r="W30" s="19">
        <v>100</v>
      </c>
      <c r="X30" s="46">
        <f t="shared" si="0"/>
        <v>11</v>
      </c>
      <c r="Y30" s="47">
        <v>37</v>
      </c>
      <c r="Z30" s="48">
        <f t="shared" si="1"/>
        <v>11.1</v>
      </c>
      <c r="AA30" s="19"/>
      <c r="AB30" s="48">
        <f t="shared" si="2"/>
        <v>0</v>
      </c>
      <c r="AC30" s="48"/>
      <c r="AD30" s="48">
        <f t="shared" si="3"/>
        <v>0</v>
      </c>
      <c r="AE30" s="48">
        <f t="shared" si="4"/>
        <v>22.1</v>
      </c>
    </row>
    <row r="31" spans="1:31" s="22" customFormat="1" ht="18" customHeight="1" x14ac:dyDescent="0.2">
      <c r="A31" s="17">
        <v>30</v>
      </c>
      <c r="B31" s="61"/>
      <c r="C31" s="2">
        <v>2041293</v>
      </c>
      <c r="D31" s="36" t="s">
        <v>91</v>
      </c>
      <c r="E31" s="56"/>
      <c r="F31" s="58"/>
      <c r="G31" s="19">
        <v>40</v>
      </c>
      <c r="H31" s="19">
        <v>95</v>
      </c>
      <c r="I31" s="19">
        <v>100</v>
      </c>
      <c r="J31" s="19">
        <v>90</v>
      </c>
      <c r="K31" s="19">
        <v>60</v>
      </c>
      <c r="L31" s="19">
        <v>90</v>
      </c>
      <c r="M31" s="19">
        <v>95</v>
      </c>
      <c r="N31" s="19">
        <v>60</v>
      </c>
      <c r="O31" s="19">
        <v>80</v>
      </c>
      <c r="P31" s="45">
        <v>50</v>
      </c>
      <c r="Q31" s="19">
        <v>80</v>
      </c>
      <c r="R31" s="19"/>
      <c r="S31" s="19"/>
      <c r="T31" s="19"/>
      <c r="U31" s="19"/>
      <c r="V31" s="19">
        <v>0</v>
      </c>
      <c r="W31" s="19">
        <v>0</v>
      </c>
      <c r="X31" s="46">
        <f t="shared" si="0"/>
        <v>9.882352941176471</v>
      </c>
      <c r="Y31" s="47">
        <v>67</v>
      </c>
      <c r="Z31" s="48">
        <f t="shared" si="1"/>
        <v>20.099999999999998</v>
      </c>
      <c r="AA31" s="19"/>
      <c r="AB31" s="48">
        <f t="shared" si="2"/>
        <v>0</v>
      </c>
      <c r="AC31" s="48"/>
      <c r="AD31" s="48">
        <f t="shared" si="3"/>
        <v>0</v>
      </c>
      <c r="AE31" s="48">
        <f t="shared" si="4"/>
        <v>29.982352941176469</v>
      </c>
    </row>
    <row r="32" spans="1:31" s="22" customFormat="1" ht="18" customHeight="1" x14ac:dyDescent="0.2">
      <c r="A32" s="17">
        <v>31</v>
      </c>
      <c r="B32" s="61">
        <v>7</v>
      </c>
      <c r="C32" s="2">
        <v>2224033</v>
      </c>
      <c r="D32" s="36" t="s">
        <v>92</v>
      </c>
      <c r="E32" s="56" t="s">
        <v>276</v>
      </c>
      <c r="F32" s="57" t="s">
        <v>286</v>
      </c>
      <c r="G32" s="53">
        <v>30</v>
      </c>
      <c r="H32" s="19">
        <v>95</v>
      </c>
      <c r="I32" s="53">
        <v>50</v>
      </c>
      <c r="J32" s="19">
        <v>70</v>
      </c>
      <c r="K32" s="19">
        <v>60</v>
      </c>
      <c r="L32" s="19">
        <v>85</v>
      </c>
      <c r="M32" s="19">
        <v>95</v>
      </c>
      <c r="N32" s="19">
        <v>40</v>
      </c>
      <c r="O32" s="19">
        <v>50</v>
      </c>
      <c r="P32" s="45">
        <v>30</v>
      </c>
      <c r="Q32" s="19">
        <v>60</v>
      </c>
      <c r="R32" s="19"/>
      <c r="S32" s="19"/>
      <c r="T32" s="19"/>
      <c r="U32" s="19"/>
      <c r="V32" s="19">
        <v>70</v>
      </c>
      <c r="W32" s="19">
        <v>60</v>
      </c>
      <c r="X32" s="46">
        <f t="shared" si="0"/>
        <v>9.3529411764705888</v>
      </c>
      <c r="Y32" s="47">
        <v>54</v>
      </c>
      <c r="Z32" s="48">
        <f t="shared" si="1"/>
        <v>16.2</v>
      </c>
      <c r="AA32" s="19"/>
      <c r="AB32" s="48">
        <f t="shared" si="2"/>
        <v>0</v>
      </c>
      <c r="AC32" s="48"/>
      <c r="AD32" s="48">
        <f t="shared" si="3"/>
        <v>0</v>
      </c>
      <c r="AE32" s="48">
        <f t="shared" si="4"/>
        <v>25.55294117647059</v>
      </c>
    </row>
    <row r="33" spans="1:31" s="22" customFormat="1" ht="18" customHeight="1" x14ac:dyDescent="0.2">
      <c r="A33" s="17">
        <v>32</v>
      </c>
      <c r="B33" s="61"/>
      <c r="C33" s="2">
        <v>1966960</v>
      </c>
      <c r="D33" s="36" t="s">
        <v>93</v>
      </c>
      <c r="E33" s="56"/>
      <c r="F33" s="58"/>
      <c r="G33" s="19">
        <v>60</v>
      </c>
      <c r="H33" s="19">
        <v>80</v>
      </c>
      <c r="I33" s="19">
        <v>30</v>
      </c>
      <c r="J33" s="19">
        <v>0</v>
      </c>
      <c r="K33" s="19">
        <v>0</v>
      </c>
      <c r="L33" s="19">
        <v>95</v>
      </c>
      <c r="M33" s="19">
        <v>85</v>
      </c>
      <c r="N33" s="19">
        <v>60</v>
      </c>
      <c r="O33" s="19">
        <v>70</v>
      </c>
      <c r="P33" s="45">
        <v>60</v>
      </c>
      <c r="Q33" s="19">
        <v>60</v>
      </c>
      <c r="R33" s="19"/>
      <c r="S33" s="19"/>
      <c r="T33" s="19"/>
      <c r="U33" s="19"/>
      <c r="V33" s="19">
        <v>40</v>
      </c>
      <c r="W33" s="19">
        <v>60</v>
      </c>
      <c r="X33" s="46">
        <f t="shared" si="0"/>
        <v>8.2352941176470598</v>
      </c>
      <c r="Y33" s="47">
        <v>87</v>
      </c>
      <c r="Z33" s="48">
        <f t="shared" si="1"/>
        <v>26.099999999999998</v>
      </c>
      <c r="AA33" s="19"/>
      <c r="AB33" s="48">
        <f t="shared" si="2"/>
        <v>0</v>
      </c>
      <c r="AC33" s="48"/>
      <c r="AD33" s="48">
        <f t="shared" si="3"/>
        <v>0</v>
      </c>
      <c r="AE33" s="48">
        <f t="shared" si="4"/>
        <v>34.335294117647059</v>
      </c>
    </row>
    <row r="34" spans="1:31" s="22" customFormat="1" ht="18" customHeight="1" x14ac:dyDescent="0.2">
      <c r="A34" s="17">
        <v>33</v>
      </c>
      <c r="B34" s="61"/>
      <c r="C34" s="2">
        <v>2091969</v>
      </c>
      <c r="D34" s="36" t="s">
        <v>94</v>
      </c>
      <c r="E34" s="56"/>
      <c r="F34" s="58"/>
      <c r="G34" s="19">
        <v>60</v>
      </c>
      <c r="H34" s="19">
        <v>0</v>
      </c>
      <c r="I34" s="19">
        <v>80</v>
      </c>
      <c r="J34" s="19">
        <v>30</v>
      </c>
      <c r="K34" s="19">
        <v>50</v>
      </c>
      <c r="L34" s="19">
        <v>0</v>
      </c>
      <c r="M34" s="19">
        <v>0</v>
      </c>
      <c r="N34" s="19">
        <v>0</v>
      </c>
      <c r="O34" s="19">
        <v>0</v>
      </c>
      <c r="P34" s="45">
        <v>0</v>
      </c>
      <c r="Q34" s="19">
        <v>0</v>
      </c>
      <c r="R34" s="19"/>
      <c r="S34" s="19"/>
      <c r="T34" s="19"/>
      <c r="U34" s="19"/>
      <c r="V34" s="19">
        <v>60</v>
      </c>
      <c r="W34" s="19">
        <v>40</v>
      </c>
      <c r="X34" s="46">
        <f t="shared" si="0"/>
        <v>3.7647058823529416</v>
      </c>
      <c r="Y34" s="47">
        <v>40</v>
      </c>
      <c r="Z34" s="48">
        <f t="shared" si="1"/>
        <v>12</v>
      </c>
      <c r="AA34" s="19"/>
      <c r="AB34" s="48">
        <f t="shared" si="2"/>
        <v>0</v>
      </c>
      <c r="AC34" s="48"/>
      <c r="AD34" s="48">
        <f t="shared" si="3"/>
        <v>0</v>
      </c>
      <c r="AE34" s="48">
        <f t="shared" si="4"/>
        <v>15.764705882352942</v>
      </c>
    </row>
    <row r="35" spans="1:31" s="22" customFormat="1" ht="18" customHeight="1" x14ac:dyDescent="0.2">
      <c r="A35" s="17">
        <v>34</v>
      </c>
      <c r="B35" s="61"/>
      <c r="C35" s="2">
        <v>2106320</v>
      </c>
      <c r="D35" s="36" t="s">
        <v>95</v>
      </c>
      <c r="E35" s="56"/>
      <c r="F35" s="58"/>
      <c r="G35" s="19">
        <v>30</v>
      </c>
      <c r="H35" s="19">
        <v>80</v>
      </c>
      <c r="I35" s="19">
        <v>70</v>
      </c>
      <c r="J35" s="19">
        <v>40</v>
      </c>
      <c r="K35" s="19">
        <v>30</v>
      </c>
      <c r="L35" s="19">
        <v>95</v>
      </c>
      <c r="M35" s="19">
        <v>75</v>
      </c>
      <c r="N35" s="19">
        <v>30</v>
      </c>
      <c r="O35" s="19">
        <v>40</v>
      </c>
      <c r="P35" s="45">
        <v>30</v>
      </c>
      <c r="Q35" s="19">
        <v>40</v>
      </c>
      <c r="R35" s="19"/>
      <c r="S35" s="19"/>
      <c r="T35" s="19"/>
      <c r="U35" s="19"/>
      <c r="V35" s="19">
        <v>90</v>
      </c>
      <c r="W35" s="19">
        <v>80</v>
      </c>
      <c r="X35" s="46">
        <f t="shared" si="0"/>
        <v>8.5882352941176467</v>
      </c>
      <c r="Y35" s="47">
        <v>52</v>
      </c>
      <c r="Z35" s="48">
        <f t="shared" si="1"/>
        <v>15.6</v>
      </c>
      <c r="AA35" s="19"/>
      <c r="AB35" s="48">
        <f t="shared" si="2"/>
        <v>0</v>
      </c>
      <c r="AC35" s="48"/>
      <c r="AD35" s="48">
        <f t="shared" si="3"/>
        <v>0</v>
      </c>
      <c r="AE35" s="48">
        <f t="shared" si="4"/>
        <v>24.188235294117646</v>
      </c>
    </row>
    <row r="36" spans="1:31" s="22" customFormat="1" ht="18" customHeight="1" x14ac:dyDescent="0.2">
      <c r="A36" s="17">
        <v>35</v>
      </c>
      <c r="B36" s="61"/>
      <c r="C36" s="2">
        <v>2107463</v>
      </c>
      <c r="D36" s="36" t="s">
        <v>96</v>
      </c>
      <c r="E36" s="56"/>
      <c r="F36" s="58"/>
      <c r="G36" s="19">
        <v>60</v>
      </c>
      <c r="H36" s="19">
        <v>80</v>
      </c>
      <c r="I36" s="19">
        <v>60</v>
      </c>
      <c r="J36" s="19">
        <v>0</v>
      </c>
      <c r="K36" s="19">
        <v>0</v>
      </c>
      <c r="L36" s="19">
        <v>95</v>
      </c>
      <c r="M36" s="19">
        <v>85</v>
      </c>
      <c r="N36" s="19">
        <v>90</v>
      </c>
      <c r="O36" s="19">
        <v>90</v>
      </c>
      <c r="P36" s="45">
        <v>80</v>
      </c>
      <c r="Q36" s="19">
        <v>80</v>
      </c>
      <c r="R36" s="19"/>
      <c r="S36" s="19"/>
      <c r="T36" s="19"/>
      <c r="U36" s="19"/>
      <c r="V36" s="19">
        <v>0</v>
      </c>
      <c r="W36" s="19">
        <v>0</v>
      </c>
      <c r="X36" s="46">
        <f t="shared" si="0"/>
        <v>8.4705882352941178</v>
      </c>
      <c r="Y36" s="47">
        <v>53</v>
      </c>
      <c r="Z36" s="48">
        <f t="shared" si="1"/>
        <v>15.899999999999999</v>
      </c>
      <c r="AA36" s="19"/>
      <c r="AB36" s="48">
        <f t="shared" si="2"/>
        <v>0</v>
      </c>
      <c r="AC36" s="48"/>
      <c r="AD36" s="48">
        <f t="shared" si="3"/>
        <v>0</v>
      </c>
      <c r="AE36" s="48">
        <f t="shared" si="4"/>
        <v>24.370588235294115</v>
      </c>
    </row>
    <row r="37" spans="1:31" s="22" customFormat="1" ht="18" customHeight="1" x14ac:dyDescent="0.2">
      <c r="A37" s="17">
        <v>36</v>
      </c>
      <c r="B37" s="61">
        <v>8</v>
      </c>
      <c r="C37" s="2">
        <v>1972019</v>
      </c>
      <c r="D37" s="36" t="s">
        <v>97</v>
      </c>
      <c r="E37" s="56" t="s">
        <v>277</v>
      </c>
      <c r="F37" s="57" t="s">
        <v>287</v>
      </c>
      <c r="G37" s="19">
        <v>50</v>
      </c>
      <c r="H37" s="19">
        <v>80</v>
      </c>
      <c r="I37" s="19">
        <v>70</v>
      </c>
      <c r="J37" s="19">
        <v>70</v>
      </c>
      <c r="K37" s="19">
        <v>50</v>
      </c>
      <c r="L37" s="19">
        <v>95</v>
      </c>
      <c r="M37" s="19">
        <v>90</v>
      </c>
      <c r="N37" s="19">
        <v>70</v>
      </c>
      <c r="O37" s="19">
        <v>100</v>
      </c>
      <c r="P37" s="45">
        <v>80</v>
      </c>
      <c r="Q37" s="19">
        <v>40</v>
      </c>
      <c r="R37" s="19"/>
      <c r="S37" s="19"/>
      <c r="T37" s="19"/>
      <c r="U37" s="19"/>
      <c r="V37" s="19">
        <v>100</v>
      </c>
      <c r="W37" s="19">
        <v>90</v>
      </c>
      <c r="X37" s="46">
        <f t="shared" si="0"/>
        <v>11.588235294117647</v>
      </c>
      <c r="Y37" s="47">
        <v>44</v>
      </c>
      <c r="Z37" s="48">
        <f t="shared" si="1"/>
        <v>13.2</v>
      </c>
      <c r="AA37" s="19"/>
      <c r="AB37" s="48">
        <f t="shared" si="2"/>
        <v>0</v>
      </c>
      <c r="AC37" s="48"/>
      <c r="AD37" s="48">
        <f t="shared" si="3"/>
        <v>0</v>
      </c>
      <c r="AE37" s="48">
        <f t="shared" si="4"/>
        <v>24.788235294117648</v>
      </c>
    </row>
    <row r="38" spans="1:31" s="22" customFormat="1" ht="18" customHeight="1" x14ac:dyDescent="0.2">
      <c r="A38" s="17">
        <v>37</v>
      </c>
      <c r="B38" s="61"/>
      <c r="C38" s="2">
        <v>2091051</v>
      </c>
      <c r="D38" s="36" t="s">
        <v>98</v>
      </c>
      <c r="E38" s="56"/>
      <c r="F38" s="58"/>
      <c r="G38" s="19">
        <v>40</v>
      </c>
      <c r="H38" s="19">
        <v>85</v>
      </c>
      <c r="I38" s="19">
        <v>70</v>
      </c>
      <c r="J38" s="19">
        <v>90</v>
      </c>
      <c r="K38" s="19">
        <v>40</v>
      </c>
      <c r="L38" s="19">
        <v>95</v>
      </c>
      <c r="M38" s="19">
        <v>90</v>
      </c>
      <c r="N38" s="19">
        <v>0</v>
      </c>
      <c r="O38" s="19">
        <v>0</v>
      </c>
      <c r="P38" s="45">
        <v>0</v>
      </c>
      <c r="Q38" s="19">
        <v>0</v>
      </c>
      <c r="R38" s="19"/>
      <c r="S38" s="19"/>
      <c r="T38" s="19"/>
      <c r="U38" s="19"/>
      <c r="V38" s="19">
        <v>20</v>
      </c>
      <c r="W38" s="19">
        <v>30</v>
      </c>
      <c r="X38" s="46">
        <f t="shared" si="0"/>
        <v>6.5882352941176467</v>
      </c>
      <c r="Y38" s="47">
        <v>40</v>
      </c>
      <c r="Z38" s="48">
        <f t="shared" si="1"/>
        <v>12</v>
      </c>
      <c r="AA38" s="19"/>
      <c r="AB38" s="48">
        <f t="shared" si="2"/>
        <v>0</v>
      </c>
      <c r="AC38" s="48"/>
      <c r="AD38" s="48">
        <f t="shared" si="3"/>
        <v>0</v>
      </c>
      <c r="AE38" s="48">
        <f t="shared" si="4"/>
        <v>18.588235294117645</v>
      </c>
    </row>
    <row r="39" spans="1:31" s="22" customFormat="1" ht="18" customHeight="1" x14ac:dyDescent="0.2">
      <c r="A39" s="17">
        <v>38</v>
      </c>
      <c r="B39" s="61"/>
      <c r="C39" s="2">
        <v>2017483</v>
      </c>
      <c r="D39" s="36" t="s">
        <v>99</v>
      </c>
      <c r="E39" s="56"/>
      <c r="F39" s="58"/>
      <c r="G39" s="19">
        <v>30</v>
      </c>
      <c r="H39" s="19">
        <v>85</v>
      </c>
      <c r="I39" s="19">
        <v>70</v>
      </c>
      <c r="J39" s="19">
        <v>50</v>
      </c>
      <c r="K39" s="19">
        <v>50</v>
      </c>
      <c r="L39" s="19">
        <v>95</v>
      </c>
      <c r="M39" s="19">
        <v>90</v>
      </c>
      <c r="N39" s="19">
        <v>90</v>
      </c>
      <c r="O39" s="19">
        <v>100</v>
      </c>
      <c r="P39" s="45">
        <v>100</v>
      </c>
      <c r="Q39" s="19">
        <v>80</v>
      </c>
      <c r="R39" s="19"/>
      <c r="S39" s="19"/>
      <c r="T39" s="19"/>
      <c r="U39" s="19"/>
      <c r="V39" s="19">
        <v>90</v>
      </c>
      <c r="W39" s="19">
        <v>100</v>
      </c>
      <c r="X39" s="46">
        <f t="shared" si="0"/>
        <v>12.117647058823529</v>
      </c>
      <c r="Y39" s="47">
        <v>33</v>
      </c>
      <c r="Z39" s="48">
        <f t="shared" si="1"/>
        <v>9.9</v>
      </c>
      <c r="AA39" s="19"/>
      <c r="AB39" s="48">
        <f t="shared" si="2"/>
        <v>0</v>
      </c>
      <c r="AC39" s="48"/>
      <c r="AD39" s="48">
        <f t="shared" si="3"/>
        <v>0</v>
      </c>
      <c r="AE39" s="48">
        <f t="shared" si="4"/>
        <v>22.017647058823528</v>
      </c>
    </row>
    <row r="40" spans="1:31" s="22" customFormat="1" ht="18" customHeight="1" x14ac:dyDescent="0.2">
      <c r="A40" s="17">
        <v>39</v>
      </c>
      <c r="B40" s="61"/>
      <c r="C40" s="2">
        <v>2041500</v>
      </c>
      <c r="D40" s="36" t="s">
        <v>100</v>
      </c>
      <c r="E40" s="56"/>
      <c r="F40" s="58"/>
      <c r="G40" s="19">
        <v>70</v>
      </c>
      <c r="H40" s="19">
        <v>85</v>
      </c>
      <c r="I40" s="19">
        <v>90</v>
      </c>
      <c r="J40" s="19">
        <v>90</v>
      </c>
      <c r="K40" s="19">
        <v>70</v>
      </c>
      <c r="L40" s="19">
        <v>95</v>
      </c>
      <c r="M40" s="19">
        <v>90</v>
      </c>
      <c r="N40" s="19">
        <v>100</v>
      </c>
      <c r="O40" s="19">
        <v>100</v>
      </c>
      <c r="P40" s="45">
        <v>70</v>
      </c>
      <c r="Q40" s="19">
        <v>80</v>
      </c>
      <c r="R40" s="19"/>
      <c r="S40" s="19"/>
      <c r="T40" s="19"/>
      <c r="U40" s="19"/>
      <c r="V40" s="19">
        <v>100</v>
      </c>
      <c r="W40" s="19">
        <v>90</v>
      </c>
      <c r="X40" s="46">
        <f t="shared" si="0"/>
        <v>13.294117647058824</v>
      </c>
      <c r="Y40" s="47">
        <v>88</v>
      </c>
      <c r="Z40" s="48">
        <f t="shared" si="1"/>
        <v>26.4</v>
      </c>
      <c r="AA40" s="19"/>
      <c r="AB40" s="48">
        <f t="shared" si="2"/>
        <v>0</v>
      </c>
      <c r="AC40" s="48"/>
      <c r="AD40" s="48">
        <f t="shared" si="3"/>
        <v>0</v>
      </c>
      <c r="AE40" s="48">
        <f t="shared" si="4"/>
        <v>39.694117647058825</v>
      </c>
    </row>
    <row r="41" spans="1:31" s="22" customFormat="1" ht="18" customHeight="1" x14ac:dyDescent="0.2">
      <c r="A41" s="17">
        <v>40</v>
      </c>
      <c r="B41" s="61"/>
      <c r="C41" s="2">
        <v>2064123</v>
      </c>
      <c r="D41" s="36" t="s">
        <v>101</v>
      </c>
      <c r="E41" s="56"/>
      <c r="F41" s="58"/>
      <c r="G41" s="19">
        <v>50</v>
      </c>
      <c r="H41" s="19">
        <v>85</v>
      </c>
      <c r="I41" s="19">
        <v>20</v>
      </c>
      <c r="J41" s="19">
        <v>60</v>
      </c>
      <c r="K41" s="19">
        <v>50</v>
      </c>
      <c r="L41" s="19">
        <v>95</v>
      </c>
      <c r="M41" s="19">
        <v>90</v>
      </c>
      <c r="N41" s="19">
        <v>90</v>
      </c>
      <c r="O41" s="19">
        <v>100</v>
      </c>
      <c r="P41" s="45">
        <v>100</v>
      </c>
      <c r="Q41" s="19">
        <v>100</v>
      </c>
      <c r="R41" s="19"/>
      <c r="S41" s="19"/>
      <c r="T41" s="19"/>
      <c r="U41" s="19"/>
      <c r="V41" s="19">
        <v>100</v>
      </c>
      <c r="W41" s="19">
        <v>100</v>
      </c>
      <c r="X41" s="46">
        <f t="shared" si="0"/>
        <v>12.23529411764706</v>
      </c>
      <c r="Y41" s="47">
        <v>71</v>
      </c>
      <c r="Z41" s="48">
        <f t="shared" si="1"/>
        <v>21.3</v>
      </c>
      <c r="AA41" s="19"/>
      <c r="AB41" s="48">
        <f t="shared" si="2"/>
        <v>0</v>
      </c>
      <c r="AC41" s="48"/>
      <c r="AD41" s="48">
        <f t="shared" si="3"/>
        <v>0</v>
      </c>
      <c r="AE41" s="48">
        <f t="shared" si="4"/>
        <v>33.535294117647062</v>
      </c>
    </row>
    <row r="42" spans="1:31" s="22" customFormat="1" ht="18" customHeight="1" x14ac:dyDescent="0.2">
      <c r="A42" s="17">
        <v>41</v>
      </c>
      <c r="B42" s="61">
        <v>9</v>
      </c>
      <c r="C42" s="2">
        <v>2125301</v>
      </c>
      <c r="D42" s="36" t="s">
        <v>102</v>
      </c>
      <c r="E42" s="56" t="s">
        <v>278</v>
      </c>
      <c r="F42" s="57" t="s">
        <v>288</v>
      </c>
      <c r="G42" s="19">
        <v>50</v>
      </c>
      <c r="H42" s="19">
        <v>95</v>
      </c>
      <c r="I42" s="19">
        <v>50</v>
      </c>
      <c r="J42" s="19">
        <v>60</v>
      </c>
      <c r="K42" s="19">
        <v>30</v>
      </c>
      <c r="L42" s="19">
        <v>95</v>
      </c>
      <c r="M42" s="19">
        <v>80</v>
      </c>
      <c r="N42" s="19">
        <v>0</v>
      </c>
      <c r="O42" s="19">
        <v>0</v>
      </c>
      <c r="P42" s="45">
        <v>0</v>
      </c>
      <c r="Q42" s="19">
        <v>0</v>
      </c>
      <c r="R42" s="19"/>
      <c r="S42" s="19"/>
      <c r="T42" s="19"/>
      <c r="U42" s="19"/>
      <c r="V42" s="19">
        <v>90</v>
      </c>
      <c r="W42" s="19">
        <v>100</v>
      </c>
      <c r="X42" s="46">
        <f t="shared" si="0"/>
        <v>7.6470588235294121</v>
      </c>
      <c r="Y42" s="47">
        <v>53</v>
      </c>
      <c r="Z42" s="48">
        <f t="shared" si="1"/>
        <v>15.899999999999999</v>
      </c>
      <c r="AA42" s="19"/>
      <c r="AB42" s="48">
        <f t="shared" si="2"/>
        <v>0</v>
      </c>
      <c r="AC42" s="48"/>
      <c r="AD42" s="48">
        <f t="shared" si="3"/>
        <v>0</v>
      </c>
      <c r="AE42" s="48">
        <f t="shared" si="4"/>
        <v>23.547058823529412</v>
      </c>
    </row>
    <row r="43" spans="1:31" s="22" customFormat="1" ht="18" customHeight="1" x14ac:dyDescent="0.2">
      <c r="A43" s="17">
        <v>42</v>
      </c>
      <c r="B43" s="61"/>
      <c r="C43" s="2">
        <v>2061983</v>
      </c>
      <c r="D43" s="36" t="s">
        <v>103</v>
      </c>
      <c r="E43" s="56"/>
      <c r="F43" s="58"/>
      <c r="G43" s="19">
        <v>0</v>
      </c>
      <c r="H43" s="19">
        <v>95</v>
      </c>
      <c r="I43" s="19">
        <v>70</v>
      </c>
      <c r="J43" s="19">
        <v>50</v>
      </c>
      <c r="K43" s="19">
        <v>100</v>
      </c>
      <c r="L43" s="19">
        <v>95</v>
      </c>
      <c r="M43" s="19">
        <v>80</v>
      </c>
      <c r="N43" s="19">
        <v>80</v>
      </c>
      <c r="O43" s="19">
        <v>90</v>
      </c>
      <c r="P43" s="45">
        <v>60</v>
      </c>
      <c r="Q43" s="19">
        <v>80</v>
      </c>
      <c r="R43" s="19"/>
      <c r="S43" s="19"/>
      <c r="T43" s="19"/>
      <c r="U43" s="19"/>
      <c r="V43" s="19">
        <v>80</v>
      </c>
      <c r="W43" s="19">
        <v>100</v>
      </c>
      <c r="X43" s="46">
        <f t="shared" si="0"/>
        <v>11.529411764705884</v>
      </c>
      <c r="Y43" s="47">
        <v>63</v>
      </c>
      <c r="Z43" s="48">
        <f t="shared" si="1"/>
        <v>18.899999999999999</v>
      </c>
      <c r="AA43" s="19"/>
      <c r="AB43" s="48">
        <f t="shared" si="2"/>
        <v>0</v>
      </c>
      <c r="AC43" s="48"/>
      <c r="AD43" s="48">
        <f t="shared" si="3"/>
        <v>0</v>
      </c>
      <c r="AE43" s="48">
        <f t="shared" si="4"/>
        <v>30.429411764705883</v>
      </c>
    </row>
    <row r="44" spans="1:31" s="22" customFormat="1" ht="18" customHeight="1" x14ac:dyDescent="0.2">
      <c r="A44" s="17">
        <v>43</v>
      </c>
      <c r="B44" s="61"/>
      <c r="C44" s="2">
        <v>2097834</v>
      </c>
      <c r="D44" s="36" t="s">
        <v>104</v>
      </c>
      <c r="E44" s="56"/>
      <c r="F44" s="58"/>
      <c r="G44" s="19">
        <v>40</v>
      </c>
      <c r="H44" s="19">
        <v>95</v>
      </c>
      <c r="I44" s="19">
        <v>80</v>
      </c>
      <c r="J44" s="19">
        <v>70</v>
      </c>
      <c r="K44" s="19">
        <v>80</v>
      </c>
      <c r="L44" s="19">
        <v>95</v>
      </c>
      <c r="M44" s="19">
        <v>80</v>
      </c>
      <c r="N44" s="19">
        <v>80</v>
      </c>
      <c r="O44" s="19">
        <v>90</v>
      </c>
      <c r="P44" s="45">
        <v>100</v>
      </c>
      <c r="Q44" s="19">
        <v>80</v>
      </c>
      <c r="R44" s="19"/>
      <c r="S44" s="19"/>
      <c r="T44" s="19"/>
      <c r="U44" s="19"/>
      <c r="V44" s="19">
        <v>60</v>
      </c>
      <c r="W44" s="19">
        <v>100</v>
      </c>
      <c r="X44" s="46">
        <f t="shared" si="0"/>
        <v>12.352941176470589</v>
      </c>
      <c r="Y44" s="47">
        <v>100</v>
      </c>
      <c r="Z44" s="48">
        <f t="shared" si="1"/>
        <v>30</v>
      </c>
      <c r="AA44" s="19"/>
      <c r="AB44" s="48">
        <f t="shared" si="2"/>
        <v>0</v>
      </c>
      <c r="AC44" s="48"/>
      <c r="AD44" s="48">
        <f t="shared" si="3"/>
        <v>0</v>
      </c>
      <c r="AE44" s="48">
        <f t="shared" si="4"/>
        <v>42.352941176470587</v>
      </c>
    </row>
    <row r="45" spans="1:31" s="22" customFormat="1" ht="18" customHeight="1" x14ac:dyDescent="0.2">
      <c r="A45" s="17">
        <v>44</v>
      </c>
      <c r="B45" s="61"/>
      <c r="C45" s="2">
        <v>2090718</v>
      </c>
      <c r="D45" s="36" t="s">
        <v>105</v>
      </c>
      <c r="E45" s="56"/>
      <c r="F45" s="58"/>
      <c r="G45" s="19">
        <v>30</v>
      </c>
      <c r="H45" s="19">
        <v>95</v>
      </c>
      <c r="I45" s="19">
        <v>100</v>
      </c>
      <c r="J45" s="19">
        <v>100</v>
      </c>
      <c r="K45" s="19">
        <v>100</v>
      </c>
      <c r="L45" s="19">
        <v>95</v>
      </c>
      <c r="M45" s="19">
        <v>80</v>
      </c>
      <c r="N45" s="19">
        <v>40</v>
      </c>
      <c r="O45" s="19">
        <v>70</v>
      </c>
      <c r="P45" s="45">
        <v>60</v>
      </c>
      <c r="Q45" s="19">
        <v>100</v>
      </c>
      <c r="R45" s="19"/>
      <c r="S45" s="19"/>
      <c r="T45" s="19"/>
      <c r="U45" s="19"/>
      <c r="V45" s="19">
        <v>100</v>
      </c>
      <c r="W45" s="19">
        <v>100</v>
      </c>
      <c r="X45" s="46">
        <f t="shared" si="0"/>
        <v>12.588235294117647</v>
      </c>
      <c r="Y45" s="47">
        <v>94</v>
      </c>
      <c r="Z45" s="48">
        <f t="shared" si="1"/>
        <v>28.2</v>
      </c>
      <c r="AA45" s="19"/>
      <c r="AB45" s="48">
        <f t="shared" si="2"/>
        <v>0</v>
      </c>
      <c r="AC45" s="48"/>
      <c r="AD45" s="48">
        <f t="shared" si="3"/>
        <v>0</v>
      </c>
      <c r="AE45" s="48">
        <f t="shared" si="4"/>
        <v>40.788235294117648</v>
      </c>
    </row>
    <row r="46" spans="1:31" s="22" customFormat="1" ht="18" customHeight="1" x14ac:dyDescent="0.2">
      <c r="A46" s="17">
        <v>45</v>
      </c>
      <c r="B46" s="61"/>
      <c r="C46" s="2">
        <v>2092209</v>
      </c>
      <c r="D46" s="36" t="s">
        <v>106</v>
      </c>
      <c r="E46" s="56"/>
      <c r="F46" s="58"/>
      <c r="G46" s="19">
        <v>70</v>
      </c>
      <c r="H46" s="19">
        <v>95</v>
      </c>
      <c r="I46" s="19">
        <v>80</v>
      </c>
      <c r="J46" s="19">
        <v>0</v>
      </c>
      <c r="K46" s="19">
        <v>60</v>
      </c>
      <c r="L46" s="19">
        <v>80</v>
      </c>
      <c r="M46" s="19">
        <v>80</v>
      </c>
      <c r="N46" s="19">
        <v>70</v>
      </c>
      <c r="O46" s="19">
        <v>90</v>
      </c>
      <c r="P46" s="45">
        <v>90</v>
      </c>
      <c r="Q46" s="19">
        <v>100</v>
      </c>
      <c r="R46" s="19"/>
      <c r="S46" s="19"/>
      <c r="T46" s="19"/>
      <c r="U46" s="19"/>
      <c r="V46" s="19">
        <v>70</v>
      </c>
      <c r="W46" s="19">
        <v>80</v>
      </c>
      <c r="X46" s="46">
        <f t="shared" si="0"/>
        <v>11.352941176470589</v>
      </c>
      <c r="Y46" s="47">
        <v>52</v>
      </c>
      <c r="Z46" s="48">
        <f t="shared" si="1"/>
        <v>15.6</v>
      </c>
      <c r="AA46" s="19"/>
      <c r="AB46" s="48">
        <f t="shared" si="2"/>
        <v>0</v>
      </c>
      <c r="AC46" s="48"/>
      <c r="AD46" s="48">
        <f t="shared" si="3"/>
        <v>0</v>
      </c>
      <c r="AE46" s="48">
        <f t="shared" si="4"/>
        <v>26.952941176470588</v>
      </c>
    </row>
    <row r="47" spans="1:31" s="22" customFormat="1" ht="18" customHeight="1" x14ac:dyDescent="0.2">
      <c r="A47" s="17">
        <v>46</v>
      </c>
      <c r="B47" s="61">
        <v>10</v>
      </c>
      <c r="C47" s="2">
        <v>2056642</v>
      </c>
      <c r="D47" s="36" t="s">
        <v>107</v>
      </c>
      <c r="E47" s="56" t="s">
        <v>279</v>
      </c>
      <c r="F47" s="57" t="s">
        <v>289</v>
      </c>
      <c r="G47" s="19">
        <v>50</v>
      </c>
      <c r="H47" s="19">
        <v>0</v>
      </c>
      <c r="I47" s="19">
        <v>50</v>
      </c>
      <c r="J47" s="19">
        <v>0</v>
      </c>
      <c r="K47" s="19">
        <v>0</v>
      </c>
      <c r="L47" s="19">
        <v>70</v>
      </c>
      <c r="M47" s="19">
        <v>85</v>
      </c>
      <c r="N47" s="19">
        <v>100</v>
      </c>
      <c r="O47" s="19">
        <v>100</v>
      </c>
      <c r="P47" s="45">
        <v>100</v>
      </c>
      <c r="Q47" s="19">
        <v>100</v>
      </c>
      <c r="R47" s="19"/>
      <c r="S47" s="19"/>
      <c r="T47" s="19"/>
      <c r="U47" s="19"/>
      <c r="V47" s="19">
        <v>60</v>
      </c>
      <c r="W47" s="19">
        <v>80</v>
      </c>
      <c r="X47" s="46">
        <f t="shared" si="0"/>
        <v>9.3529411764705888</v>
      </c>
      <c r="Y47" s="47">
        <v>60</v>
      </c>
      <c r="Z47" s="48">
        <f t="shared" si="1"/>
        <v>18</v>
      </c>
      <c r="AA47" s="19"/>
      <c r="AB47" s="48">
        <f t="shared" si="2"/>
        <v>0</v>
      </c>
      <c r="AC47" s="48"/>
      <c r="AD47" s="48">
        <f t="shared" si="3"/>
        <v>0</v>
      </c>
      <c r="AE47" s="48">
        <f t="shared" si="4"/>
        <v>27.352941176470587</v>
      </c>
    </row>
    <row r="48" spans="1:31" s="22" customFormat="1" ht="18" customHeight="1" x14ac:dyDescent="0.2">
      <c r="A48" s="17">
        <v>47</v>
      </c>
      <c r="B48" s="61"/>
      <c r="C48" s="2">
        <v>2223932</v>
      </c>
      <c r="D48" s="36" t="s">
        <v>108</v>
      </c>
      <c r="E48" s="56"/>
      <c r="F48" s="60"/>
      <c r="G48" s="19">
        <v>60</v>
      </c>
      <c r="H48" s="19">
        <v>0</v>
      </c>
      <c r="I48" s="19">
        <v>40</v>
      </c>
      <c r="J48" s="19">
        <v>90</v>
      </c>
      <c r="K48" s="19">
        <v>20</v>
      </c>
      <c r="L48" s="19">
        <v>95</v>
      </c>
      <c r="M48" s="19">
        <v>95</v>
      </c>
      <c r="N48" s="19">
        <v>40</v>
      </c>
      <c r="O48" s="19">
        <v>100</v>
      </c>
      <c r="P48" s="45">
        <v>60</v>
      </c>
      <c r="Q48" s="19">
        <v>80</v>
      </c>
      <c r="R48" s="19"/>
      <c r="S48" s="19"/>
      <c r="T48" s="19"/>
      <c r="U48" s="19"/>
      <c r="V48" s="19">
        <v>90</v>
      </c>
      <c r="W48" s="19">
        <v>80</v>
      </c>
      <c r="X48" s="46">
        <f t="shared" si="0"/>
        <v>10</v>
      </c>
      <c r="Y48" s="47">
        <v>55</v>
      </c>
      <c r="Z48" s="48">
        <f t="shared" si="1"/>
        <v>16.5</v>
      </c>
      <c r="AA48" s="19"/>
      <c r="AB48" s="48">
        <f t="shared" si="2"/>
        <v>0</v>
      </c>
      <c r="AC48" s="48"/>
      <c r="AD48" s="48">
        <f t="shared" si="3"/>
        <v>0</v>
      </c>
      <c r="AE48" s="48">
        <f t="shared" si="4"/>
        <v>26.5</v>
      </c>
    </row>
    <row r="49" spans="1:31" s="22" customFormat="1" x14ac:dyDescent="0.2">
      <c r="A49" s="17">
        <v>48</v>
      </c>
      <c r="B49" s="61"/>
      <c r="C49" s="2">
        <v>2108627</v>
      </c>
      <c r="D49" s="36" t="s">
        <v>109</v>
      </c>
      <c r="E49" s="56"/>
      <c r="F49" s="60"/>
      <c r="G49" s="19">
        <v>30</v>
      </c>
      <c r="H49" s="19">
        <v>0</v>
      </c>
      <c r="I49" s="19">
        <v>70</v>
      </c>
      <c r="J49" s="19">
        <v>70</v>
      </c>
      <c r="K49" s="19">
        <v>60</v>
      </c>
      <c r="L49" s="19">
        <v>95</v>
      </c>
      <c r="M49" s="19">
        <v>95</v>
      </c>
      <c r="N49" s="19">
        <v>90</v>
      </c>
      <c r="O49" s="19">
        <v>100</v>
      </c>
      <c r="P49" s="45">
        <v>100</v>
      </c>
      <c r="Q49" s="19">
        <v>100</v>
      </c>
      <c r="R49" s="19"/>
      <c r="S49" s="19"/>
      <c r="T49" s="19"/>
      <c r="U49" s="19"/>
      <c r="V49" s="19">
        <v>100</v>
      </c>
      <c r="W49" s="19">
        <v>90</v>
      </c>
      <c r="X49" s="46">
        <f t="shared" si="0"/>
        <v>11.764705882352942</v>
      </c>
      <c r="Y49" s="47">
        <v>63</v>
      </c>
      <c r="Z49" s="48">
        <f t="shared" si="1"/>
        <v>18.899999999999999</v>
      </c>
      <c r="AA49" s="19"/>
      <c r="AB49" s="48">
        <f t="shared" si="2"/>
        <v>0</v>
      </c>
      <c r="AC49" s="48"/>
      <c r="AD49" s="48">
        <f t="shared" si="3"/>
        <v>0</v>
      </c>
      <c r="AE49" s="48">
        <f t="shared" si="4"/>
        <v>30.664705882352941</v>
      </c>
    </row>
    <row r="50" spans="1:31" s="22" customFormat="1" x14ac:dyDescent="0.2">
      <c r="A50" s="17">
        <v>49</v>
      </c>
      <c r="B50" s="61"/>
      <c r="C50" s="2">
        <v>2084677</v>
      </c>
      <c r="D50" s="36" t="s">
        <v>110</v>
      </c>
      <c r="E50" s="56"/>
      <c r="F50" s="60"/>
      <c r="G50" s="19">
        <v>30</v>
      </c>
      <c r="H50" s="19">
        <v>0</v>
      </c>
      <c r="I50" s="19">
        <v>30</v>
      </c>
      <c r="J50" s="19">
        <v>30</v>
      </c>
      <c r="K50" s="19">
        <v>50</v>
      </c>
      <c r="L50" s="19">
        <v>70</v>
      </c>
      <c r="M50" s="19">
        <v>80</v>
      </c>
      <c r="N50" s="19">
        <v>30</v>
      </c>
      <c r="O50" s="19">
        <v>70</v>
      </c>
      <c r="P50" s="45">
        <v>80</v>
      </c>
      <c r="Q50" s="19">
        <v>60</v>
      </c>
      <c r="R50" s="19"/>
      <c r="S50" s="19"/>
      <c r="T50" s="19"/>
      <c r="U50" s="19"/>
      <c r="V50" s="19">
        <v>100</v>
      </c>
      <c r="W50" s="19">
        <v>70</v>
      </c>
      <c r="X50" s="46">
        <f t="shared" si="0"/>
        <v>8.2352941176470598</v>
      </c>
      <c r="Y50" s="47">
        <v>53</v>
      </c>
      <c r="Z50" s="48">
        <f t="shared" si="1"/>
        <v>15.899999999999999</v>
      </c>
      <c r="AA50" s="19"/>
      <c r="AB50" s="48">
        <f t="shared" si="2"/>
        <v>0</v>
      </c>
      <c r="AC50" s="48"/>
      <c r="AD50" s="48">
        <f t="shared" si="3"/>
        <v>0</v>
      </c>
      <c r="AE50" s="48">
        <f t="shared" si="4"/>
        <v>24.135294117647057</v>
      </c>
    </row>
    <row r="51" spans="1:31" s="22" customFormat="1" x14ac:dyDescent="0.2">
      <c r="A51" s="17">
        <v>50</v>
      </c>
      <c r="B51" s="61"/>
      <c r="C51" s="2">
        <v>2038170</v>
      </c>
      <c r="D51" s="36" t="s">
        <v>111</v>
      </c>
      <c r="E51" s="56"/>
      <c r="F51" s="60"/>
      <c r="G51" s="19">
        <v>50</v>
      </c>
      <c r="H51" s="19">
        <v>0</v>
      </c>
      <c r="I51" s="19">
        <v>60</v>
      </c>
      <c r="J51" s="19">
        <v>50</v>
      </c>
      <c r="K51" s="19">
        <v>50</v>
      </c>
      <c r="L51" s="19">
        <v>95</v>
      </c>
      <c r="M51" s="19">
        <v>90</v>
      </c>
      <c r="N51" s="19">
        <v>0</v>
      </c>
      <c r="O51" s="19">
        <v>0</v>
      </c>
      <c r="P51" s="45">
        <v>0</v>
      </c>
      <c r="Q51" s="19">
        <v>0</v>
      </c>
      <c r="R51" s="19"/>
      <c r="S51" s="19"/>
      <c r="T51" s="19"/>
      <c r="U51" s="19"/>
      <c r="V51" s="19">
        <v>60</v>
      </c>
      <c r="W51" s="19">
        <v>90</v>
      </c>
      <c r="X51" s="46">
        <f t="shared" si="0"/>
        <v>6.4117647058823541</v>
      </c>
      <c r="Y51" s="47">
        <v>59</v>
      </c>
      <c r="Z51" s="48">
        <f t="shared" si="1"/>
        <v>17.7</v>
      </c>
      <c r="AA51" s="19"/>
      <c r="AB51" s="48">
        <f t="shared" si="2"/>
        <v>0</v>
      </c>
      <c r="AC51" s="48"/>
      <c r="AD51" s="48">
        <f t="shared" si="3"/>
        <v>0</v>
      </c>
      <c r="AE51" s="48">
        <f t="shared" si="4"/>
        <v>24.111764705882354</v>
      </c>
    </row>
    <row r="52" spans="1:31" s="22" customFormat="1" x14ac:dyDescent="0.2">
      <c r="A52" s="17">
        <v>51</v>
      </c>
      <c r="B52" s="62">
        <v>11</v>
      </c>
      <c r="C52" s="2">
        <v>2121429</v>
      </c>
      <c r="D52" s="36" t="s">
        <v>112</v>
      </c>
      <c r="E52" s="56" t="s">
        <v>280</v>
      </c>
      <c r="F52" s="57" t="s">
        <v>290</v>
      </c>
      <c r="G52" s="19">
        <v>60</v>
      </c>
      <c r="H52" s="19">
        <v>90</v>
      </c>
      <c r="I52" s="19">
        <v>50</v>
      </c>
      <c r="J52" s="19">
        <v>50</v>
      </c>
      <c r="K52" s="19">
        <v>30</v>
      </c>
      <c r="L52" s="19">
        <v>85</v>
      </c>
      <c r="M52" s="19">
        <v>50</v>
      </c>
      <c r="N52" s="19">
        <v>80</v>
      </c>
      <c r="O52" s="19">
        <v>100</v>
      </c>
      <c r="P52" s="45">
        <v>70</v>
      </c>
      <c r="Q52" s="19">
        <v>80</v>
      </c>
      <c r="R52" s="19"/>
      <c r="S52" s="19"/>
      <c r="T52" s="19"/>
      <c r="U52" s="19"/>
      <c r="V52" s="19">
        <v>90</v>
      </c>
      <c r="W52" s="19">
        <v>100</v>
      </c>
      <c r="X52" s="46">
        <f t="shared" si="0"/>
        <v>11</v>
      </c>
      <c r="Y52" s="47">
        <v>78</v>
      </c>
      <c r="Z52" s="48">
        <f t="shared" si="1"/>
        <v>23.4</v>
      </c>
      <c r="AA52" s="19"/>
      <c r="AB52" s="48">
        <f t="shared" si="2"/>
        <v>0</v>
      </c>
      <c r="AC52" s="48"/>
      <c r="AD52" s="48">
        <f t="shared" si="3"/>
        <v>0</v>
      </c>
      <c r="AE52" s="48">
        <f t="shared" si="4"/>
        <v>34.4</v>
      </c>
    </row>
    <row r="53" spans="1:31" s="22" customFormat="1" x14ac:dyDescent="0.2">
      <c r="A53" s="17">
        <v>52</v>
      </c>
      <c r="B53" s="62"/>
      <c r="C53" s="2">
        <v>2113659</v>
      </c>
      <c r="D53" s="36" t="s">
        <v>113</v>
      </c>
      <c r="E53" s="56"/>
      <c r="F53" s="58"/>
      <c r="G53" s="19">
        <v>40</v>
      </c>
      <c r="H53" s="19">
        <v>90</v>
      </c>
      <c r="I53" s="19">
        <v>50</v>
      </c>
      <c r="J53" s="19">
        <v>0</v>
      </c>
      <c r="K53" s="19">
        <v>0</v>
      </c>
      <c r="L53" s="19">
        <v>85</v>
      </c>
      <c r="M53" s="19">
        <v>50</v>
      </c>
      <c r="N53" s="19">
        <v>0</v>
      </c>
      <c r="O53" s="19">
        <v>0</v>
      </c>
      <c r="P53" s="45">
        <v>0</v>
      </c>
      <c r="Q53" s="19">
        <v>0</v>
      </c>
      <c r="R53" s="19"/>
      <c r="S53" s="19"/>
      <c r="T53" s="19"/>
      <c r="U53" s="19"/>
      <c r="V53" s="19">
        <v>0</v>
      </c>
      <c r="W53" s="19">
        <v>0</v>
      </c>
      <c r="X53" s="46">
        <f t="shared" si="0"/>
        <v>3.7058823529411771</v>
      </c>
      <c r="Y53" s="47">
        <v>35</v>
      </c>
      <c r="Z53" s="48">
        <f t="shared" si="1"/>
        <v>10.5</v>
      </c>
      <c r="AA53" s="19"/>
      <c r="AB53" s="48">
        <f t="shared" si="2"/>
        <v>0</v>
      </c>
      <c r="AC53" s="48"/>
      <c r="AD53" s="48">
        <f t="shared" si="3"/>
        <v>0</v>
      </c>
      <c r="AE53" s="48">
        <f t="shared" si="4"/>
        <v>14.205882352941178</v>
      </c>
    </row>
    <row r="54" spans="1:31" s="22" customFormat="1" x14ac:dyDescent="0.2">
      <c r="A54" s="17">
        <v>53</v>
      </c>
      <c r="B54" s="62"/>
      <c r="C54" s="2">
        <v>2106151</v>
      </c>
      <c r="D54" s="36" t="s">
        <v>114</v>
      </c>
      <c r="E54" s="56"/>
      <c r="F54" s="58"/>
      <c r="G54" s="19">
        <v>40</v>
      </c>
      <c r="H54" s="19">
        <v>90</v>
      </c>
      <c r="I54" s="19">
        <v>50</v>
      </c>
      <c r="J54" s="19">
        <v>50</v>
      </c>
      <c r="K54" s="19">
        <v>20</v>
      </c>
      <c r="L54" s="19">
        <v>85</v>
      </c>
      <c r="M54" s="19">
        <v>50</v>
      </c>
      <c r="N54" s="19">
        <v>50</v>
      </c>
      <c r="O54" s="19">
        <v>40</v>
      </c>
      <c r="P54" s="45">
        <v>40</v>
      </c>
      <c r="Q54" s="19">
        <v>40</v>
      </c>
      <c r="R54" s="19"/>
      <c r="S54" s="19"/>
      <c r="T54" s="19"/>
      <c r="U54" s="19"/>
      <c r="V54" s="19">
        <v>40</v>
      </c>
      <c r="W54" s="19">
        <v>80</v>
      </c>
      <c r="X54" s="46">
        <f t="shared" si="0"/>
        <v>7.9411764705882355</v>
      </c>
      <c r="Y54" s="19">
        <v>49</v>
      </c>
      <c r="Z54" s="48">
        <f t="shared" si="1"/>
        <v>14.7</v>
      </c>
      <c r="AA54" s="19"/>
      <c r="AB54" s="48">
        <f t="shared" si="2"/>
        <v>0</v>
      </c>
      <c r="AC54" s="48"/>
      <c r="AD54" s="48">
        <f t="shared" si="3"/>
        <v>0</v>
      </c>
      <c r="AE54" s="48">
        <f t="shared" si="4"/>
        <v>22.641176470588235</v>
      </c>
    </row>
    <row r="55" spans="1:31" x14ac:dyDescent="0.2">
      <c r="A55" s="17">
        <v>54</v>
      </c>
      <c r="B55" s="62"/>
      <c r="C55" s="2">
        <v>2113898</v>
      </c>
      <c r="D55" s="36" t="s">
        <v>115</v>
      </c>
      <c r="E55" s="56"/>
      <c r="F55" s="58"/>
      <c r="G55" s="27">
        <v>40</v>
      </c>
      <c r="H55" s="27">
        <v>90</v>
      </c>
      <c r="I55" s="27">
        <v>40</v>
      </c>
      <c r="J55" s="27">
        <v>80</v>
      </c>
      <c r="K55" s="27">
        <v>50</v>
      </c>
      <c r="L55" s="27">
        <v>85</v>
      </c>
      <c r="M55" s="27">
        <v>50</v>
      </c>
      <c r="N55" s="27">
        <v>0</v>
      </c>
      <c r="O55" s="27">
        <v>0</v>
      </c>
      <c r="P55" s="27">
        <v>0</v>
      </c>
      <c r="Q55" s="27">
        <v>0</v>
      </c>
      <c r="V55" s="27">
        <v>50</v>
      </c>
      <c r="W55" s="27">
        <v>10</v>
      </c>
      <c r="X55" s="46">
        <f t="shared" si="0"/>
        <v>5.8235294117647065</v>
      </c>
      <c r="Y55" s="27">
        <v>51</v>
      </c>
      <c r="Z55" s="48">
        <f t="shared" si="1"/>
        <v>15.299999999999999</v>
      </c>
      <c r="AB55" s="48">
        <f t="shared" si="2"/>
        <v>0</v>
      </c>
      <c r="AD55" s="48">
        <f t="shared" si="3"/>
        <v>0</v>
      </c>
      <c r="AE55" s="48">
        <f t="shared" si="4"/>
        <v>21.123529411764707</v>
      </c>
    </row>
    <row r="56" spans="1:31" x14ac:dyDescent="0.2">
      <c r="A56" s="17">
        <v>55</v>
      </c>
      <c r="B56" s="62"/>
      <c r="C56" s="2">
        <v>1965320</v>
      </c>
      <c r="D56" s="36" t="s">
        <v>116</v>
      </c>
      <c r="E56" s="56"/>
      <c r="F56" s="58"/>
      <c r="G56" s="27">
        <v>60</v>
      </c>
      <c r="H56" s="27">
        <v>90</v>
      </c>
      <c r="I56" s="27">
        <v>90</v>
      </c>
      <c r="J56" s="27">
        <v>80</v>
      </c>
      <c r="K56" s="27">
        <v>40</v>
      </c>
      <c r="L56" s="27">
        <v>85</v>
      </c>
      <c r="M56" s="27">
        <v>50</v>
      </c>
      <c r="N56" s="27">
        <v>50</v>
      </c>
      <c r="O56" s="27">
        <v>60</v>
      </c>
      <c r="P56" s="27">
        <v>70</v>
      </c>
      <c r="Q56" s="27">
        <v>80</v>
      </c>
      <c r="V56" s="27">
        <v>70</v>
      </c>
      <c r="W56" s="27">
        <v>100</v>
      </c>
      <c r="X56" s="46">
        <f t="shared" si="0"/>
        <v>10.882352941176471</v>
      </c>
      <c r="Y56" s="27">
        <v>58</v>
      </c>
      <c r="Z56" s="48">
        <f t="shared" si="1"/>
        <v>17.399999999999999</v>
      </c>
      <c r="AB56" s="48">
        <f t="shared" si="2"/>
        <v>0</v>
      </c>
      <c r="AD56" s="48">
        <f t="shared" si="3"/>
        <v>0</v>
      </c>
      <c r="AE56" s="48">
        <f t="shared" si="4"/>
        <v>28.28235294117647</v>
      </c>
    </row>
  </sheetData>
  <mergeCells count="33">
    <mergeCell ref="B2:B6"/>
    <mergeCell ref="B7:B11"/>
    <mergeCell ref="B12:B16"/>
    <mergeCell ref="B17:B21"/>
    <mergeCell ref="B37:B41"/>
    <mergeCell ref="B42:B46"/>
    <mergeCell ref="B47:B51"/>
    <mergeCell ref="B52:B56"/>
    <mergeCell ref="B22:B26"/>
    <mergeCell ref="B27:B31"/>
    <mergeCell ref="B32:B36"/>
    <mergeCell ref="E47:E51"/>
    <mergeCell ref="E2:E6"/>
    <mergeCell ref="E7:E11"/>
    <mergeCell ref="E12:E16"/>
    <mergeCell ref="E17:E21"/>
    <mergeCell ref="E22:E26"/>
    <mergeCell ref="E52:E56"/>
    <mergeCell ref="F2:F6"/>
    <mergeCell ref="F7:F11"/>
    <mergeCell ref="F12:F16"/>
    <mergeCell ref="F17:F21"/>
    <mergeCell ref="F22:F26"/>
    <mergeCell ref="F27:F31"/>
    <mergeCell ref="F32:F36"/>
    <mergeCell ref="F37:F41"/>
    <mergeCell ref="F42:F46"/>
    <mergeCell ref="F47:F51"/>
    <mergeCell ref="F52:F56"/>
    <mergeCell ref="E27:E31"/>
    <mergeCell ref="E32:E36"/>
    <mergeCell ref="E37:E41"/>
    <mergeCell ref="E42:E46"/>
  </mergeCells>
  <phoneticPr fontId="4" type="noConversion"/>
  <hyperlinks>
    <hyperlink ref="F47" r:id="rId1" xr:uid="{28DA751F-CE1E-4DDC-AB5E-97FA691BDAE2}"/>
    <hyperlink ref="F2" r:id="rId2" xr:uid="{CC7909BF-D930-480B-9C86-DBBCBC21F070}"/>
    <hyperlink ref="F22" r:id="rId3" xr:uid="{C16A6AAC-AE90-438A-BC89-4E14F7C5B126}"/>
    <hyperlink ref="F27" r:id="rId4" xr:uid="{EB1168E7-617A-4DBA-B5F9-B0B88B6A5F82}"/>
    <hyperlink ref="F32" r:id="rId5" xr:uid="{5C27AD92-79E2-440D-A41B-D8F39786895C}"/>
    <hyperlink ref="F37" r:id="rId6" xr:uid="{DA302956-9C1F-43C9-8BC7-84416BF56326}"/>
    <hyperlink ref="F42" r:id="rId7" xr:uid="{9F683E69-7E0F-4F89-A364-0F73F0AAC5DF}"/>
    <hyperlink ref="F52" r:id="rId8" xr:uid="{76225D68-B495-4B38-821D-606791171BD2}"/>
  </hyperlinks>
  <pageMargins left="0.7" right="0.7" top="0.75" bottom="0.75" header="0.3" footer="0.3"/>
  <pageSetup orientation="portrait" r:id="rId9"/>
  <ignoredErrors>
    <ignoredError sqref="AE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4"/>
  <sheetViews>
    <sheetView workbookViewId="0"/>
  </sheetViews>
  <sheetFormatPr baseColWidth="10" defaultColWidth="11.42578125" defaultRowHeight="15.75" x14ac:dyDescent="0.25"/>
  <cols>
    <col min="1" max="1" width="11.42578125" style="1"/>
    <col min="2" max="2" width="11.42578125" style="18"/>
    <col min="3" max="3" width="13.85546875" style="1" customWidth="1"/>
    <col min="4" max="6" width="62.140625" style="1" customWidth="1"/>
    <col min="7" max="8" width="29" style="6" customWidth="1"/>
    <col min="9" max="11" width="28.85546875" style="6" customWidth="1"/>
    <col min="12" max="12" width="23.85546875" style="6" customWidth="1"/>
    <col min="13" max="13" width="30.42578125" style="6" customWidth="1"/>
    <col min="14" max="14" width="31" style="6" customWidth="1"/>
    <col min="15" max="15" width="33" style="6" customWidth="1"/>
    <col min="16" max="17" width="26.42578125" style="6" customWidth="1"/>
    <col min="18" max="27" width="30.85546875" style="6" customWidth="1"/>
    <col min="28" max="28" width="15.42578125" style="6" customWidth="1"/>
    <col min="29" max="29" width="21.85546875" style="7" customWidth="1"/>
    <col min="30" max="30" width="14.140625" style="1" customWidth="1"/>
    <col min="31" max="31" width="18.7109375" style="7" customWidth="1"/>
    <col min="32" max="32" width="14.140625" style="1" customWidth="1"/>
    <col min="33" max="33" width="11.42578125" style="6" customWidth="1"/>
    <col min="34" max="34" width="14.140625" style="1" customWidth="1"/>
    <col min="35" max="35" width="24.85546875" style="18" bestFit="1" customWidth="1"/>
    <col min="36" max="16384" width="11.42578125" style="1"/>
  </cols>
  <sheetData>
    <row r="1" spans="1:35" s="5" customFormat="1" ht="18" customHeight="1" x14ac:dyDescent="0.3">
      <c r="A1" s="3" t="s">
        <v>0</v>
      </c>
      <c r="B1" s="16" t="s">
        <v>3</v>
      </c>
      <c r="C1" s="3" t="s">
        <v>1</v>
      </c>
      <c r="D1" s="3" t="s">
        <v>2</v>
      </c>
      <c r="E1" s="3" t="s">
        <v>9</v>
      </c>
      <c r="F1" s="3" t="s">
        <v>260</v>
      </c>
      <c r="G1" s="11" t="s">
        <v>16</v>
      </c>
      <c r="H1" s="11" t="s">
        <v>221</v>
      </c>
      <c r="I1" s="11" t="s">
        <v>222</v>
      </c>
      <c r="J1" s="11" t="s">
        <v>223</v>
      </c>
      <c r="K1" s="11" t="s">
        <v>228</v>
      </c>
      <c r="L1" s="11" t="s">
        <v>229</v>
      </c>
      <c r="M1" s="11" t="s">
        <v>235</v>
      </c>
      <c r="N1" s="11" t="s">
        <v>27</v>
      </c>
      <c r="O1" s="11" t="s">
        <v>240</v>
      </c>
      <c r="P1" s="11" t="s">
        <v>256</v>
      </c>
      <c r="Q1" s="11" t="s">
        <v>257</v>
      </c>
      <c r="R1" s="11" t="s">
        <v>258</v>
      </c>
      <c r="S1" s="11" t="s">
        <v>259</v>
      </c>
      <c r="T1" s="11" t="s">
        <v>292</v>
      </c>
      <c r="U1" s="11" t="s">
        <v>293</v>
      </c>
      <c r="V1" s="11" t="s">
        <v>291</v>
      </c>
      <c r="W1" s="11" t="s">
        <v>294</v>
      </c>
      <c r="X1" s="11" t="s">
        <v>36</v>
      </c>
      <c r="Y1" s="11" t="s">
        <v>38</v>
      </c>
      <c r="Z1" s="11" t="s">
        <v>39</v>
      </c>
      <c r="AA1" s="11" t="s">
        <v>37</v>
      </c>
      <c r="AB1" s="9" t="s">
        <v>6</v>
      </c>
      <c r="AC1" s="10" t="s">
        <v>5</v>
      </c>
      <c r="AD1" s="9" t="s">
        <v>6</v>
      </c>
      <c r="AE1" s="10" t="s">
        <v>7</v>
      </c>
      <c r="AF1" s="9" t="s">
        <v>6</v>
      </c>
      <c r="AG1" s="13" t="s">
        <v>9</v>
      </c>
      <c r="AH1" s="9" t="s">
        <v>6</v>
      </c>
      <c r="AI1" s="12" t="s">
        <v>8</v>
      </c>
    </row>
    <row r="2" spans="1:35" s="18" customFormat="1" ht="18" customHeight="1" x14ac:dyDescent="0.25">
      <c r="A2" s="17">
        <v>1</v>
      </c>
      <c r="B2" s="61">
        <v>1</v>
      </c>
      <c r="C2" s="2">
        <v>2046112</v>
      </c>
      <c r="D2" s="36" t="s">
        <v>312</v>
      </c>
      <c r="E2" s="56"/>
      <c r="F2" s="56"/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60</v>
      </c>
      <c r="N2" s="14">
        <v>90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/>
      <c r="Y2" s="14"/>
      <c r="Z2" s="14"/>
      <c r="AA2" s="14"/>
      <c r="AB2" s="49">
        <f>((G2+H2+I2+J2+K2+L2+M2+N2+P2+O2+Q2+R2+S2+T2+U2+V2+W2+X2+Y2+Z2+AA2)/21)*0.2</f>
        <v>1.4285714285714288</v>
      </c>
      <c r="AC2" s="8">
        <v>72</v>
      </c>
      <c r="AD2" s="49">
        <f>AC2*0.3</f>
        <v>21.599999999999998</v>
      </c>
      <c r="AE2" s="14"/>
      <c r="AF2" s="49">
        <f>AE2*0.3</f>
        <v>0</v>
      </c>
      <c r="AG2" s="14"/>
      <c r="AH2" s="49">
        <f>AG2*0.2</f>
        <v>0</v>
      </c>
      <c r="AI2" s="49">
        <f>AB2+AD2+AF2+AH2</f>
        <v>23.028571428571425</v>
      </c>
    </row>
    <row r="3" spans="1:35" s="18" customFormat="1" ht="18" customHeight="1" x14ac:dyDescent="0.25">
      <c r="A3" s="17">
        <v>2</v>
      </c>
      <c r="B3" s="61"/>
      <c r="C3" s="2">
        <v>2175323</v>
      </c>
      <c r="D3" s="36" t="s">
        <v>313</v>
      </c>
      <c r="E3" s="56"/>
      <c r="F3" s="56"/>
      <c r="G3" s="14">
        <v>80</v>
      </c>
      <c r="H3" s="14">
        <v>0</v>
      </c>
      <c r="I3" s="14">
        <v>0</v>
      </c>
      <c r="J3" s="14">
        <v>0</v>
      </c>
      <c r="K3" s="14">
        <v>50</v>
      </c>
      <c r="L3" s="14">
        <v>70</v>
      </c>
      <c r="M3" s="14">
        <v>60</v>
      </c>
      <c r="N3" s="14">
        <v>90</v>
      </c>
      <c r="O3" s="14">
        <v>100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/>
      <c r="Y3" s="14"/>
      <c r="Z3" s="14"/>
      <c r="AA3" s="14"/>
      <c r="AB3" s="49">
        <f t="shared" ref="AB3:AB24" si="0">((G3+H3+I3+J3+K3+L3+M3+N3+P3+O3+Q3+R3+S3+T3+U3+V3+W3+X3+Y3+Z3+AA3)/21)*0.2</f>
        <v>4.2857142857142856</v>
      </c>
      <c r="AC3" s="8">
        <v>61</v>
      </c>
      <c r="AD3" s="49">
        <f t="shared" ref="AD3:AD24" si="1">AC3*0.3</f>
        <v>18.3</v>
      </c>
      <c r="AE3" s="14"/>
      <c r="AF3" s="49">
        <f t="shared" ref="AF3:AF24" si="2">AE3*0.3</f>
        <v>0</v>
      </c>
      <c r="AG3" s="14"/>
      <c r="AH3" s="49">
        <f t="shared" ref="AH3:AH24" si="3">AG3*0.2</f>
        <v>0</v>
      </c>
      <c r="AI3" s="49">
        <f t="shared" ref="AI3:AI24" si="4">AB3+AD3+AF3+AH3</f>
        <v>22.585714285714285</v>
      </c>
    </row>
    <row r="4" spans="1:35" s="18" customFormat="1" ht="18" customHeight="1" x14ac:dyDescent="0.25">
      <c r="A4" s="17">
        <v>3</v>
      </c>
      <c r="B4" s="61"/>
      <c r="C4" s="2">
        <v>2053959</v>
      </c>
      <c r="D4" s="36" t="s">
        <v>117</v>
      </c>
      <c r="E4" s="56"/>
      <c r="F4" s="56"/>
      <c r="G4" s="14">
        <v>50</v>
      </c>
      <c r="H4" s="14">
        <v>90</v>
      </c>
      <c r="I4" s="14">
        <v>60</v>
      </c>
      <c r="J4" s="14">
        <v>70</v>
      </c>
      <c r="K4" s="14">
        <v>80</v>
      </c>
      <c r="L4" s="14">
        <v>0</v>
      </c>
      <c r="M4" s="14">
        <v>60</v>
      </c>
      <c r="N4" s="14">
        <v>90</v>
      </c>
      <c r="O4" s="14">
        <v>100</v>
      </c>
      <c r="P4" s="14">
        <v>50</v>
      </c>
      <c r="Q4" s="14">
        <v>80</v>
      </c>
      <c r="R4" s="14">
        <v>70</v>
      </c>
      <c r="S4" s="14">
        <v>100</v>
      </c>
      <c r="T4" s="14">
        <v>0</v>
      </c>
      <c r="U4" s="14">
        <v>0</v>
      </c>
      <c r="V4" s="14">
        <v>0</v>
      </c>
      <c r="W4" s="14">
        <v>0</v>
      </c>
      <c r="X4" s="14"/>
      <c r="Y4" s="14"/>
      <c r="Z4" s="14"/>
      <c r="AA4" s="14"/>
      <c r="AB4" s="49">
        <f t="shared" si="0"/>
        <v>8.5714285714285712</v>
      </c>
      <c r="AC4" s="8">
        <v>70</v>
      </c>
      <c r="AD4" s="49">
        <f t="shared" si="1"/>
        <v>21</v>
      </c>
      <c r="AE4" s="14"/>
      <c r="AF4" s="49">
        <f t="shared" si="2"/>
        <v>0</v>
      </c>
      <c r="AG4" s="14"/>
      <c r="AH4" s="49">
        <f t="shared" si="3"/>
        <v>0</v>
      </c>
      <c r="AI4" s="49">
        <f t="shared" si="4"/>
        <v>29.571428571428569</v>
      </c>
    </row>
    <row r="5" spans="1:35" s="18" customFormat="1" ht="18" customHeight="1" x14ac:dyDescent="0.25">
      <c r="A5" s="17">
        <v>4</v>
      </c>
      <c r="B5" s="61">
        <v>2</v>
      </c>
      <c r="C5" s="2">
        <v>1979930</v>
      </c>
      <c r="D5" s="36" t="s">
        <v>118</v>
      </c>
      <c r="E5" s="56" t="s">
        <v>261</v>
      </c>
      <c r="F5" s="57" t="s">
        <v>262</v>
      </c>
      <c r="G5" s="14">
        <v>50</v>
      </c>
      <c r="H5" s="14">
        <v>50</v>
      </c>
      <c r="I5" s="14">
        <v>40</v>
      </c>
      <c r="J5" s="14">
        <v>60</v>
      </c>
      <c r="K5" s="14">
        <v>50</v>
      </c>
      <c r="L5" s="14">
        <v>40</v>
      </c>
      <c r="M5" s="14">
        <v>90</v>
      </c>
      <c r="N5" s="14">
        <v>95</v>
      </c>
      <c r="O5" s="14">
        <v>100</v>
      </c>
      <c r="P5" s="14">
        <v>70</v>
      </c>
      <c r="Q5" s="14">
        <v>70</v>
      </c>
      <c r="R5" s="14">
        <v>80</v>
      </c>
      <c r="S5" s="14">
        <v>80</v>
      </c>
      <c r="T5" s="14">
        <v>30</v>
      </c>
      <c r="U5" s="14">
        <v>40</v>
      </c>
      <c r="V5" s="14">
        <v>60</v>
      </c>
      <c r="W5" s="14">
        <v>50</v>
      </c>
      <c r="X5" s="14"/>
      <c r="Y5" s="14"/>
      <c r="Z5" s="14"/>
      <c r="AA5" s="14"/>
      <c r="AB5" s="49">
        <f t="shared" si="0"/>
        <v>10.047619047619049</v>
      </c>
      <c r="AC5" s="8">
        <v>82</v>
      </c>
      <c r="AD5" s="49">
        <f t="shared" si="1"/>
        <v>24.599999999999998</v>
      </c>
      <c r="AE5" s="14"/>
      <c r="AF5" s="49">
        <f t="shared" si="2"/>
        <v>0</v>
      </c>
      <c r="AG5" s="14"/>
      <c r="AH5" s="49">
        <f t="shared" si="3"/>
        <v>0</v>
      </c>
      <c r="AI5" s="49">
        <f t="shared" si="4"/>
        <v>34.647619047619045</v>
      </c>
    </row>
    <row r="6" spans="1:35" s="18" customFormat="1" ht="18" customHeight="1" x14ac:dyDescent="0.25">
      <c r="A6" s="17">
        <v>5</v>
      </c>
      <c r="B6" s="61"/>
      <c r="C6" s="2">
        <v>2101523</v>
      </c>
      <c r="D6" s="36" t="s">
        <v>119</v>
      </c>
      <c r="E6" s="56"/>
      <c r="F6" s="56"/>
      <c r="G6" s="14">
        <v>50</v>
      </c>
      <c r="H6" s="14">
        <v>70</v>
      </c>
      <c r="I6" s="14">
        <v>80</v>
      </c>
      <c r="J6" s="14">
        <v>90</v>
      </c>
      <c r="K6" s="14">
        <v>100</v>
      </c>
      <c r="L6" s="14">
        <v>90</v>
      </c>
      <c r="M6" s="14">
        <v>90</v>
      </c>
      <c r="N6" s="14">
        <v>95</v>
      </c>
      <c r="O6" s="14">
        <v>85</v>
      </c>
      <c r="P6" s="14">
        <v>60</v>
      </c>
      <c r="Q6" s="14">
        <v>90</v>
      </c>
      <c r="R6" s="14">
        <v>80</v>
      </c>
      <c r="S6" s="14">
        <v>80</v>
      </c>
      <c r="T6" s="14">
        <v>90</v>
      </c>
      <c r="U6" s="14">
        <v>60</v>
      </c>
      <c r="V6" s="14">
        <v>60</v>
      </c>
      <c r="W6" s="14">
        <v>70</v>
      </c>
      <c r="X6" s="14"/>
      <c r="Y6" s="14"/>
      <c r="Z6" s="14"/>
      <c r="AA6" s="14"/>
      <c r="AB6" s="49">
        <f t="shared" si="0"/>
        <v>12.761904761904763</v>
      </c>
      <c r="AC6" s="8">
        <v>56</v>
      </c>
      <c r="AD6" s="49">
        <f t="shared" si="1"/>
        <v>16.8</v>
      </c>
      <c r="AE6" s="14"/>
      <c r="AF6" s="49">
        <f t="shared" si="2"/>
        <v>0</v>
      </c>
      <c r="AG6" s="14"/>
      <c r="AH6" s="49">
        <f t="shared" si="3"/>
        <v>0</v>
      </c>
      <c r="AI6" s="49">
        <f t="shared" si="4"/>
        <v>29.561904761904763</v>
      </c>
    </row>
    <row r="7" spans="1:35" s="18" customFormat="1" ht="18" customHeight="1" x14ac:dyDescent="0.25">
      <c r="A7" s="17">
        <v>6</v>
      </c>
      <c r="B7" s="61"/>
      <c r="C7" s="2">
        <v>1970994</v>
      </c>
      <c r="D7" s="36" t="s">
        <v>120</v>
      </c>
      <c r="E7" s="56"/>
      <c r="F7" s="56"/>
      <c r="G7" s="14">
        <v>0</v>
      </c>
      <c r="H7" s="14">
        <v>60</v>
      </c>
      <c r="I7" s="14">
        <v>40</v>
      </c>
      <c r="J7" s="14">
        <v>60</v>
      </c>
      <c r="K7" s="14">
        <v>70</v>
      </c>
      <c r="L7" s="14">
        <v>90</v>
      </c>
      <c r="M7" s="14">
        <v>90</v>
      </c>
      <c r="N7" s="14">
        <v>95</v>
      </c>
      <c r="O7" s="14">
        <v>0</v>
      </c>
      <c r="P7" s="14">
        <v>80</v>
      </c>
      <c r="Q7" s="14">
        <v>0</v>
      </c>
      <c r="R7" s="14">
        <v>80</v>
      </c>
      <c r="S7" s="14">
        <v>80</v>
      </c>
      <c r="T7" s="14">
        <v>60</v>
      </c>
      <c r="U7" s="14">
        <v>80</v>
      </c>
      <c r="V7" s="14">
        <v>20</v>
      </c>
      <c r="W7" s="14">
        <v>70</v>
      </c>
      <c r="X7" s="14"/>
      <c r="Y7" s="14"/>
      <c r="Z7" s="14"/>
      <c r="AA7" s="14"/>
      <c r="AB7" s="49">
        <f t="shared" si="0"/>
        <v>9.2857142857142865</v>
      </c>
      <c r="AC7" s="8">
        <v>74</v>
      </c>
      <c r="AD7" s="49">
        <f t="shared" si="1"/>
        <v>22.2</v>
      </c>
      <c r="AE7" s="14"/>
      <c r="AF7" s="49">
        <f t="shared" si="2"/>
        <v>0</v>
      </c>
      <c r="AG7" s="14"/>
      <c r="AH7" s="49">
        <f t="shared" si="3"/>
        <v>0</v>
      </c>
      <c r="AI7" s="49">
        <f t="shared" si="4"/>
        <v>31.485714285714288</v>
      </c>
    </row>
    <row r="8" spans="1:35" s="18" customFormat="1" ht="18" customHeight="1" x14ac:dyDescent="0.25">
      <c r="A8" s="17">
        <v>7</v>
      </c>
      <c r="B8" s="61">
        <v>3</v>
      </c>
      <c r="C8" s="2">
        <v>2121221</v>
      </c>
      <c r="D8" s="36" t="s">
        <v>121</v>
      </c>
      <c r="E8" s="56" t="s">
        <v>263</v>
      </c>
      <c r="F8" s="57" t="s">
        <v>264</v>
      </c>
      <c r="G8" s="14">
        <v>70</v>
      </c>
      <c r="H8" s="14">
        <v>90</v>
      </c>
      <c r="I8" s="14">
        <v>70</v>
      </c>
      <c r="J8" s="14">
        <v>90</v>
      </c>
      <c r="K8" s="14">
        <v>90</v>
      </c>
      <c r="L8" s="14">
        <v>90</v>
      </c>
      <c r="M8" s="14">
        <v>95</v>
      </c>
      <c r="N8" s="14">
        <v>95</v>
      </c>
      <c r="O8" s="14">
        <v>100</v>
      </c>
      <c r="P8" s="14">
        <v>70</v>
      </c>
      <c r="Q8" s="14">
        <v>90</v>
      </c>
      <c r="R8" s="14">
        <v>70</v>
      </c>
      <c r="S8" s="14">
        <v>80</v>
      </c>
      <c r="T8" s="14">
        <v>50</v>
      </c>
      <c r="U8" s="14">
        <v>80</v>
      </c>
      <c r="V8" s="14">
        <v>100</v>
      </c>
      <c r="W8" s="14">
        <v>90</v>
      </c>
      <c r="X8" s="14"/>
      <c r="Y8" s="14"/>
      <c r="Z8" s="14"/>
      <c r="AA8" s="14"/>
      <c r="AB8" s="49">
        <f t="shared" si="0"/>
        <v>13.523809523809526</v>
      </c>
      <c r="AC8" s="8">
        <v>85</v>
      </c>
      <c r="AD8" s="49">
        <f t="shared" si="1"/>
        <v>25.5</v>
      </c>
      <c r="AE8" s="14"/>
      <c r="AF8" s="49">
        <f t="shared" si="2"/>
        <v>0</v>
      </c>
      <c r="AG8" s="14"/>
      <c r="AH8" s="49">
        <f t="shared" si="3"/>
        <v>0</v>
      </c>
      <c r="AI8" s="49">
        <f t="shared" si="4"/>
        <v>39.023809523809526</v>
      </c>
    </row>
    <row r="9" spans="1:35" s="18" customFormat="1" ht="18" customHeight="1" x14ac:dyDescent="0.25">
      <c r="A9" s="17">
        <v>8</v>
      </c>
      <c r="B9" s="61"/>
      <c r="C9" s="2">
        <v>2095415</v>
      </c>
      <c r="D9" s="36" t="s">
        <v>122</v>
      </c>
      <c r="E9" s="56"/>
      <c r="F9" s="56"/>
      <c r="G9" s="14">
        <v>50</v>
      </c>
      <c r="H9" s="14">
        <v>80</v>
      </c>
      <c r="I9" s="14">
        <v>80</v>
      </c>
      <c r="J9" s="14">
        <v>90</v>
      </c>
      <c r="K9" s="14">
        <v>100</v>
      </c>
      <c r="L9" s="14">
        <v>80</v>
      </c>
      <c r="M9" s="14">
        <v>95</v>
      </c>
      <c r="N9" s="14">
        <v>95</v>
      </c>
      <c r="O9" s="14">
        <v>0</v>
      </c>
      <c r="P9" s="14">
        <v>70</v>
      </c>
      <c r="Q9" s="14">
        <v>80</v>
      </c>
      <c r="R9" s="14">
        <v>80</v>
      </c>
      <c r="S9" s="14">
        <v>100</v>
      </c>
      <c r="T9" s="14">
        <v>70</v>
      </c>
      <c r="U9" s="14">
        <v>60</v>
      </c>
      <c r="V9" s="14">
        <v>100</v>
      </c>
      <c r="W9" s="14">
        <v>60</v>
      </c>
      <c r="X9" s="14"/>
      <c r="Y9" s="14"/>
      <c r="Z9" s="14"/>
      <c r="AA9" s="14"/>
      <c r="AB9" s="49">
        <f t="shared" si="0"/>
        <v>12.285714285714286</v>
      </c>
      <c r="AC9" s="8">
        <v>70</v>
      </c>
      <c r="AD9" s="49">
        <f t="shared" si="1"/>
        <v>21</v>
      </c>
      <c r="AE9" s="14"/>
      <c r="AF9" s="49">
        <f t="shared" si="2"/>
        <v>0</v>
      </c>
      <c r="AG9" s="14"/>
      <c r="AH9" s="49">
        <f t="shared" si="3"/>
        <v>0</v>
      </c>
      <c r="AI9" s="49">
        <f t="shared" si="4"/>
        <v>33.285714285714285</v>
      </c>
    </row>
    <row r="10" spans="1:35" s="18" customFormat="1" ht="18" customHeight="1" x14ac:dyDescent="0.25">
      <c r="A10" s="17">
        <v>9</v>
      </c>
      <c r="B10" s="61"/>
      <c r="C10" s="2">
        <v>1953930</v>
      </c>
      <c r="D10" s="36" t="s">
        <v>314</v>
      </c>
      <c r="E10" s="56"/>
      <c r="F10" s="56"/>
      <c r="G10" s="14">
        <v>50</v>
      </c>
      <c r="H10" s="14">
        <v>90</v>
      </c>
      <c r="I10" s="14">
        <v>90</v>
      </c>
      <c r="J10" s="14">
        <v>70</v>
      </c>
      <c r="K10" s="14">
        <v>0</v>
      </c>
      <c r="L10" s="14">
        <v>40</v>
      </c>
      <c r="M10" s="14">
        <v>95</v>
      </c>
      <c r="N10" s="14">
        <v>95</v>
      </c>
      <c r="O10" s="14">
        <v>95</v>
      </c>
      <c r="P10" s="14">
        <v>0</v>
      </c>
      <c r="Q10" s="14">
        <v>0</v>
      </c>
      <c r="R10" s="14">
        <v>0</v>
      </c>
      <c r="S10" s="14">
        <v>0</v>
      </c>
      <c r="T10" s="14">
        <v>80</v>
      </c>
      <c r="U10" s="14">
        <v>80</v>
      </c>
      <c r="V10" s="14">
        <v>100</v>
      </c>
      <c r="W10" s="14">
        <v>50</v>
      </c>
      <c r="X10" s="14"/>
      <c r="Y10" s="14"/>
      <c r="Z10" s="14"/>
      <c r="AA10" s="14"/>
      <c r="AB10" s="49">
        <f t="shared" si="0"/>
        <v>8.9047619047619051</v>
      </c>
      <c r="AC10" s="8">
        <v>65</v>
      </c>
      <c r="AD10" s="49">
        <f t="shared" si="1"/>
        <v>19.5</v>
      </c>
      <c r="AE10" s="14"/>
      <c r="AF10" s="49">
        <f t="shared" si="2"/>
        <v>0</v>
      </c>
      <c r="AG10" s="14"/>
      <c r="AH10" s="49">
        <f t="shared" si="3"/>
        <v>0</v>
      </c>
      <c r="AI10" s="49">
        <f t="shared" si="4"/>
        <v>28.404761904761905</v>
      </c>
    </row>
    <row r="11" spans="1:35" s="18" customFormat="1" ht="18" customHeight="1" x14ac:dyDescent="0.25">
      <c r="A11" s="17">
        <v>10</v>
      </c>
      <c r="B11" s="61">
        <v>4</v>
      </c>
      <c r="C11" s="2">
        <v>1997881</v>
      </c>
      <c r="D11" s="36" t="s">
        <v>123</v>
      </c>
      <c r="E11" s="56"/>
      <c r="F11" s="56"/>
      <c r="G11" s="14">
        <v>70</v>
      </c>
      <c r="H11" s="14">
        <v>80</v>
      </c>
      <c r="I11" s="14">
        <v>70</v>
      </c>
      <c r="J11" s="14">
        <v>80</v>
      </c>
      <c r="K11" s="14">
        <v>70</v>
      </c>
      <c r="L11" s="14">
        <v>90</v>
      </c>
      <c r="M11" s="14">
        <v>90</v>
      </c>
      <c r="N11" s="14">
        <v>0</v>
      </c>
      <c r="O11" s="14">
        <v>80</v>
      </c>
      <c r="P11" s="14">
        <v>50</v>
      </c>
      <c r="Q11" s="14">
        <v>70</v>
      </c>
      <c r="R11" s="14">
        <v>60</v>
      </c>
      <c r="S11" s="14">
        <v>60</v>
      </c>
      <c r="T11" s="14">
        <v>80</v>
      </c>
      <c r="U11" s="14">
        <v>60</v>
      </c>
      <c r="V11" s="14">
        <v>60</v>
      </c>
      <c r="W11" s="14">
        <v>60</v>
      </c>
      <c r="X11" s="14"/>
      <c r="Y11" s="14"/>
      <c r="Z11" s="14"/>
      <c r="AA11" s="14"/>
      <c r="AB11" s="49">
        <f t="shared" si="0"/>
        <v>10.761904761904763</v>
      </c>
      <c r="AC11" s="8">
        <v>83</v>
      </c>
      <c r="AD11" s="49">
        <f t="shared" si="1"/>
        <v>24.9</v>
      </c>
      <c r="AE11" s="14"/>
      <c r="AF11" s="49">
        <f t="shared" si="2"/>
        <v>0</v>
      </c>
      <c r="AG11" s="14"/>
      <c r="AH11" s="49">
        <f t="shared" si="3"/>
        <v>0</v>
      </c>
      <c r="AI11" s="49">
        <f t="shared" si="4"/>
        <v>35.661904761904765</v>
      </c>
    </row>
    <row r="12" spans="1:35" s="18" customFormat="1" ht="18" customHeight="1" x14ac:dyDescent="0.25">
      <c r="A12" s="17">
        <v>11</v>
      </c>
      <c r="B12" s="61"/>
      <c r="C12" s="2">
        <v>2104293</v>
      </c>
      <c r="D12" s="36" t="s">
        <v>124</v>
      </c>
      <c r="E12" s="56"/>
      <c r="F12" s="56"/>
      <c r="G12" s="14">
        <v>0</v>
      </c>
      <c r="H12" s="14">
        <v>60</v>
      </c>
      <c r="I12" s="14">
        <v>40</v>
      </c>
      <c r="J12" s="14">
        <v>50</v>
      </c>
      <c r="K12" s="14">
        <v>0</v>
      </c>
      <c r="L12" s="14">
        <v>60</v>
      </c>
      <c r="M12" s="14">
        <v>90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/>
      <c r="Y12" s="14"/>
      <c r="Z12" s="14"/>
      <c r="AA12" s="14"/>
      <c r="AB12" s="49">
        <f t="shared" si="0"/>
        <v>2.8571428571428577</v>
      </c>
      <c r="AC12" s="8">
        <v>0</v>
      </c>
      <c r="AD12" s="49">
        <f t="shared" si="1"/>
        <v>0</v>
      </c>
      <c r="AE12" s="14"/>
      <c r="AF12" s="49">
        <f t="shared" si="2"/>
        <v>0</v>
      </c>
      <c r="AG12" s="14"/>
      <c r="AH12" s="49">
        <f t="shared" si="3"/>
        <v>0</v>
      </c>
      <c r="AI12" s="49">
        <f t="shared" si="4"/>
        <v>2.8571428571428577</v>
      </c>
    </row>
    <row r="13" spans="1:35" s="18" customFormat="1" ht="18" customHeight="1" x14ac:dyDescent="0.25">
      <c r="A13" s="17">
        <v>12</v>
      </c>
      <c r="B13" s="61"/>
      <c r="C13" s="2">
        <v>2120787</v>
      </c>
      <c r="D13" s="36" t="s">
        <v>125</v>
      </c>
      <c r="E13" s="56"/>
      <c r="F13" s="56"/>
      <c r="G13" s="14">
        <v>30</v>
      </c>
      <c r="H13" s="14">
        <v>80</v>
      </c>
      <c r="I13" s="14">
        <v>100</v>
      </c>
      <c r="J13" s="14">
        <v>70</v>
      </c>
      <c r="K13" s="14">
        <v>60</v>
      </c>
      <c r="L13" s="14">
        <v>50</v>
      </c>
      <c r="M13" s="14">
        <v>90</v>
      </c>
      <c r="N13" s="14">
        <v>0</v>
      </c>
      <c r="O13" s="14">
        <v>85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/>
      <c r="Y13" s="14"/>
      <c r="Z13" s="14"/>
      <c r="AA13" s="14"/>
      <c r="AB13" s="49">
        <f t="shared" si="0"/>
        <v>5.3809523809523814</v>
      </c>
      <c r="AC13" s="8">
        <v>82</v>
      </c>
      <c r="AD13" s="49">
        <f t="shared" si="1"/>
        <v>24.599999999999998</v>
      </c>
      <c r="AE13" s="14"/>
      <c r="AF13" s="49">
        <f t="shared" si="2"/>
        <v>0</v>
      </c>
      <c r="AG13" s="14"/>
      <c r="AH13" s="49">
        <f t="shared" si="3"/>
        <v>0</v>
      </c>
      <c r="AI13" s="49">
        <f t="shared" si="4"/>
        <v>29.980952380952381</v>
      </c>
    </row>
    <row r="14" spans="1:35" s="18" customFormat="1" ht="18" customHeight="1" x14ac:dyDescent="0.25">
      <c r="A14" s="17">
        <v>13</v>
      </c>
      <c r="B14" s="61">
        <v>5</v>
      </c>
      <c r="C14" s="2">
        <v>2098023</v>
      </c>
      <c r="D14" s="36" t="s">
        <v>126</v>
      </c>
      <c r="E14" s="56" t="s">
        <v>310</v>
      </c>
      <c r="F14" s="57" t="s">
        <v>311</v>
      </c>
      <c r="G14" s="14">
        <v>50</v>
      </c>
      <c r="H14" s="14">
        <v>60</v>
      </c>
      <c r="I14" s="14">
        <v>40</v>
      </c>
      <c r="J14" s="14">
        <v>50</v>
      </c>
      <c r="K14" s="14">
        <v>0</v>
      </c>
      <c r="L14" s="14">
        <v>70</v>
      </c>
      <c r="M14" s="14">
        <v>60</v>
      </c>
      <c r="N14" s="14">
        <v>70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40</v>
      </c>
      <c r="U14" s="14">
        <v>20</v>
      </c>
      <c r="V14" s="14">
        <v>100</v>
      </c>
      <c r="W14" s="14">
        <v>70</v>
      </c>
      <c r="X14" s="14"/>
      <c r="Y14" s="14"/>
      <c r="Z14" s="14"/>
      <c r="AA14" s="14"/>
      <c r="AB14" s="49">
        <f t="shared" si="0"/>
        <v>6</v>
      </c>
      <c r="AC14" s="8">
        <v>65</v>
      </c>
      <c r="AD14" s="49">
        <f t="shared" si="1"/>
        <v>19.5</v>
      </c>
      <c r="AE14" s="14"/>
      <c r="AF14" s="49">
        <f t="shared" si="2"/>
        <v>0</v>
      </c>
      <c r="AG14" s="14"/>
      <c r="AH14" s="49">
        <f t="shared" si="3"/>
        <v>0</v>
      </c>
      <c r="AI14" s="49">
        <f t="shared" si="4"/>
        <v>25.5</v>
      </c>
    </row>
    <row r="15" spans="1:35" s="18" customFormat="1" ht="18" customHeight="1" x14ac:dyDescent="0.25">
      <c r="A15" s="17">
        <v>14</v>
      </c>
      <c r="B15" s="61"/>
      <c r="C15" s="2">
        <v>1851160</v>
      </c>
      <c r="D15" s="36" t="s">
        <v>127</v>
      </c>
      <c r="E15" s="56"/>
      <c r="F15" s="56"/>
      <c r="G15" s="14">
        <v>0</v>
      </c>
      <c r="H15" s="14">
        <v>60</v>
      </c>
      <c r="I15" s="14">
        <v>60</v>
      </c>
      <c r="J15" s="14">
        <v>70</v>
      </c>
      <c r="K15" s="14">
        <v>50</v>
      </c>
      <c r="L15" s="14">
        <v>0</v>
      </c>
      <c r="M15" s="14">
        <v>60</v>
      </c>
      <c r="N15" s="14">
        <v>70</v>
      </c>
      <c r="O15" s="14">
        <v>40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/>
      <c r="Y15" s="14"/>
      <c r="Z15" s="14"/>
      <c r="AA15" s="14"/>
      <c r="AB15" s="49">
        <f t="shared" si="0"/>
        <v>3.9047619047619051</v>
      </c>
      <c r="AC15" s="8">
        <v>45</v>
      </c>
      <c r="AD15" s="49">
        <f t="shared" si="1"/>
        <v>13.5</v>
      </c>
      <c r="AE15" s="14"/>
      <c r="AF15" s="49">
        <f t="shared" si="2"/>
        <v>0</v>
      </c>
      <c r="AG15" s="14"/>
      <c r="AH15" s="49">
        <f t="shared" si="3"/>
        <v>0</v>
      </c>
      <c r="AI15" s="49">
        <f t="shared" si="4"/>
        <v>17.404761904761905</v>
      </c>
    </row>
    <row r="16" spans="1:35" s="18" customFormat="1" ht="18" customHeight="1" x14ac:dyDescent="0.25">
      <c r="A16" s="17">
        <v>15</v>
      </c>
      <c r="B16" s="61"/>
      <c r="C16" s="2">
        <v>2093163</v>
      </c>
      <c r="D16" s="36" t="s">
        <v>128</v>
      </c>
      <c r="E16" s="56"/>
      <c r="F16" s="56"/>
      <c r="G16" s="14">
        <v>0</v>
      </c>
      <c r="H16" s="14">
        <v>60</v>
      </c>
      <c r="I16" s="14">
        <v>80</v>
      </c>
      <c r="J16" s="14">
        <v>80</v>
      </c>
      <c r="K16" s="14">
        <v>80</v>
      </c>
      <c r="L16" s="14">
        <v>70</v>
      </c>
      <c r="M16" s="14">
        <v>60</v>
      </c>
      <c r="N16" s="14">
        <v>70</v>
      </c>
      <c r="O16" s="14">
        <v>0</v>
      </c>
      <c r="P16" s="14">
        <v>50</v>
      </c>
      <c r="Q16" s="14">
        <v>80</v>
      </c>
      <c r="R16" s="14">
        <v>80</v>
      </c>
      <c r="S16" s="14">
        <v>80</v>
      </c>
      <c r="T16" s="14">
        <v>80</v>
      </c>
      <c r="U16" s="14">
        <v>20</v>
      </c>
      <c r="V16" s="14">
        <v>40</v>
      </c>
      <c r="W16" s="14">
        <v>40</v>
      </c>
      <c r="X16" s="14"/>
      <c r="Y16" s="14"/>
      <c r="Z16" s="14"/>
      <c r="AA16" s="14"/>
      <c r="AB16" s="49">
        <f t="shared" si="0"/>
        <v>9.238095238095239</v>
      </c>
      <c r="AC16" s="8">
        <v>82</v>
      </c>
      <c r="AD16" s="49">
        <f t="shared" si="1"/>
        <v>24.599999999999998</v>
      </c>
      <c r="AE16" s="14"/>
      <c r="AF16" s="49">
        <f t="shared" si="2"/>
        <v>0</v>
      </c>
      <c r="AG16" s="14"/>
      <c r="AH16" s="49">
        <f t="shared" si="3"/>
        <v>0</v>
      </c>
      <c r="AI16" s="49">
        <f t="shared" si="4"/>
        <v>33.838095238095235</v>
      </c>
    </row>
    <row r="17" spans="1:35" s="18" customFormat="1" ht="18" customHeight="1" x14ac:dyDescent="0.25">
      <c r="A17" s="17">
        <v>16</v>
      </c>
      <c r="B17" s="61">
        <v>6</v>
      </c>
      <c r="C17" s="2">
        <v>2096778</v>
      </c>
      <c r="D17" s="36" t="s">
        <v>129</v>
      </c>
      <c r="E17" s="56" t="s">
        <v>265</v>
      </c>
      <c r="F17" s="57" t="s">
        <v>266</v>
      </c>
      <c r="G17" s="14">
        <v>0</v>
      </c>
      <c r="H17" s="14">
        <v>80</v>
      </c>
      <c r="I17" s="14">
        <v>80</v>
      </c>
      <c r="J17" s="14">
        <v>90</v>
      </c>
      <c r="K17" s="14">
        <v>70</v>
      </c>
      <c r="L17" s="14">
        <v>70</v>
      </c>
      <c r="M17" s="14">
        <v>90</v>
      </c>
      <c r="N17" s="14">
        <v>95</v>
      </c>
      <c r="O17" s="14">
        <v>100</v>
      </c>
      <c r="P17" s="14">
        <v>60</v>
      </c>
      <c r="Q17" s="14">
        <v>50</v>
      </c>
      <c r="R17" s="14">
        <v>70</v>
      </c>
      <c r="S17" s="14">
        <v>60</v>
      </c>
      <c r="T17" s="14">
        <v>70</v>
      </c>
      <c r="U17" s="14">
        <v>80</v>
      </c>
      <c r="V17" s="14">
        <v>100</v>
      </c>
      <c r="W17" s="14">
        <v>80</v>
      </c>
      <c r="X17" s="14"/>
      <c r="Y17" s="14"/>
      <c r="Z17" s="14"/>
      <c r="AA17" s="14"/>
      <c r="AB17" s="49">
        <f t="shared" si="0"/>
        <v>11.857142857142858</v>
      </c>
      <c r="AC17" s="8">
        <v>90</v>
      </c>
      <c r="AD17" s="49">
        <f t="shared" si="1"/>
        <v>27</v>
      </c>
      <c r="AE17" s="14"/>
      <c r="AF17" s="49">
        <f t="shared" si="2"/>
        <v>0</v>
      </c>
      <c r="AG17" s="14"/>
      <c r="AH17" s="49">
        <f t="shared" si="3"/>
        <v>0</v>
      </c>
      <c r="AI17" s="49">
        <f t="shared" si="4"/>
        <v>38.857142857142861</v>
      </c>
    </row>
    <row r="18" spans="1:35" s="18" customFormat="1" ht="18" customHeight="1" x14ac:dyDescent="0.25">
      <c r="A18" s="17">
        <v>17</v>
      </c>
      <c r="B18" s="61"/>
      <c r="C18" s="2">
        <v>2056991</v>
      </c>
      <c r="D18" s="36" t="s">
        <v>130</v>
      </c>
      <c r="E18" s="56"/>
      <c r="F18" s="56"/>
      <c r="G18" s="14">
        <v>50</v>
      </c>
      <c r="H18" s="14">
        <v>90</v>
      </c>
      <c r="I18" s="14">
        <v>100</v>
      </c>
      <c r="J18" s="14">
        <v>70</v>
      </c>
      <c r="K18" s="14">
        <v>60</v>
      </c>
      <c r="L18" s="14">
        <v>80</v>
      </c>
      <c r="M18" s="14">
        <v>90</v>
      </c>
      <c r="N18" s="14">
        <v>95</v>
      </c>
      <c r="O18" s="14">
        <v>90</v>
      </c>
      <c r="P18" s="14">
        <v>80</v>
      </c>
      <c r="Q18" s="14">
        <v>90</v>
      </c>
      <c r="R18" s="14">
        <v>80</v>
      </c>
      <c r="S18" s="14">
        <v>60</v>
      </c>
      <c r="T18" s="14">
        <v>70</v>
      </c>
      <c r="U18" s="14">
        <v>80</v>
      </c>
      <c r="V18" s="14">
        <v>80</v>
      </c>
      <c r="W18" s="14">
        <v>80</v>
      </c>
      <c r="X18" s="14"/>
      <c r="Y18" s="14"/>
      <c r="Z18" s="14"/>
      <c r="AA18" s="14"/>
      <c r="AB18" s="49">
        <f t="shared" si="0"/>
        <v>12.80952380952381</v>
      </c>
      <c r="AC18" s="8">
        <v>93</v>
      </c>
      <c r="AD18" s="49">
        <f t="shared" si="1"/>
        <v>27.9</v>
      </c>
      <c r="AE18" s="14"/>
      <c r="AF18" s="49">
        <f t="shared" si="2"/>
        <v>0</v>
      </c>
      <c r="AG18" s="14"/>
      <c r="AH18" s="49">
        <f t="shared" si="3"/>
        <v>0</v>
      </c>
      <c r="AI18" s="49">
        <f t="shared" si="4"/>
        <v>40.709523809523809</v>
      </c>
    </row>
    <row r="19" spans="1:35" s="18" customFormat="1" ht="18" customHeight="1" x14ac:dyDescent="0.25">
      <c r="A19" s="17">
        <v>18</v>
      </c>
      <c r="B19" s="61"/>
      <c r="C19" s="2">
        <v>1926684</v>
      </c>
      <c r="D19" s="36" t="s">
        <v>131</v>
      </c>
      <c r="E19" s="56"/>
      <c r="F19" s="56"/>
      <c r="G19" s="14">
        <v>40</v>
      </c>
      <c r="H19" s="14">
        <v>40</v>
      </c>
      <c r="I19" s="14">
        <v>90</v>
      </c>
      <c r="J19" s="14">
        <v>60</v>
      </c>
      <c r="K19" s="14">
        <v>40</v>
      </c>
      <c r="L19" s="14">
        <v>70</v>
      </c>
      <c r="M19" s="14">
        <v>90</v>
      </c>
      <c r="N19" s="14">
        <v>95</v>
      </c>
      <c r="O19" s="14">
        <v>90</v>
      </c>
      <c r="P19" s="14">
        <v>90</v>
      </c>
      <c r="Q19" s="14">
        <v>90</v>
      </c>
      <c r="R19" s="14">
        <v>100</v>
      </c>
      <c r="S19" s="14">
        <v>80</v>
      </c>
      <c r="T19" s="14">
        <v>70</v>
      </c>
      <c r="U19" s="14">
        <v>100</v>
      </c>
      <c r="V19" s="14">
        <v>100</v>
      </c>
      <c r="W19" s="14">
        <v>90</v>
      </c>
      <c r="X19" s="14"/>
      <c r="Y19" s="14"/>
      <c r="Z19" s="14"/>
      <c r="AA19" s="14"/>
      <c r="AB19" s="49">
        <f t="shared" si="0"/>
        <v>12.714285714285715</v>
      </c>
      <c r="AC19" s="8">
        <v>70</v>
      </c>
      <c r="AD19" s="49">
        <f t="shared" si="1"/>
        <v>21</v>
      </c>
      <c r="AE19" s="14"/>
      <c r="AF19" s="49">
        <f t="shared" si="2"/>
        <v>0</v>
      </c>
      <c r="AG19" s="14"/>
      <c r="AH19" s="49">
        <f t="shared" si="3"/>
        <v>0</v>
      </c>
      <c r="AI19" s="49">
        <f t="shared" si="4"/>
        <v>33.714285714285715</v>
      </c>
    </row>
    <row r="20" spans="1:35" s="18" customFormat="1" ht="18" customHeight="1" x14ac:dyDescent="0.25">
      <c r="A20" s="17">
        <v>19</v>
      </c>
      <c r="B20" s="61">
        <v>7</v>
      </c>
      <c r="C20" s="2">
        <v>2069329</v>
      </c>
      <c r="D20" s="36" t="s">
        <v>132</v>
      </c>
      <c r="E20" s="56" t="s">
        <v>267</v>
      </c>
      <c r="F20" s="57" t="s">
        <v>268</v>
      </c>
      <c r="G20" s="14">
        <v>50</v>
      </c>
      <c r="H20" s="14">
        <v>80</v>
      </c>
      <c r="I20" s="14">
        <v>70</v>
      </c>
      <c r="J20" s="14">
        <v>90</v>
      </c>
      <c r="K20" s="14">
        <v>90</v>
      </c>
      <c r="L20" s="14">
        <v>90</v>
      </c>
      <c r="M20" s="14">
        <v>100</v>
      </c>
      <c r="N20" s="14">
        <v>90</v>
      </c>
      <c r="O20" s="14">
        <v>100</v>
      </c>
      <c r="P20" s="14">
        <v>60</v>
      </c>
      <c r="Q20" s="14">
        <v>70</v>
      </c>
      <c r="R20" s="14">
        <v>70</v>
      </c>
      <c r="S20" s="14">
        <v>60</v>
      </c>
      <c r="T20" s="14">
        <v>60</v>
      </c>
      <c r="U20" s="14">
        <v>80</v>
      </c>
      <c r="V20" s="14">
        <v>40</v>
      </c>
      <c r="W20" s="14">
        <v>80</v>
      </c>
      <c r="X20" s="14"/>
      <c r="Y20" s="14"/>
      <c r="Z20" s="14"/>
      <c r="AA20" s="14"/>
      <c r="AB20" s="49">
        <f t="shared" si="0"/>
        <v>12.19047619047619</v>
      </c>
      <c r="AC20" s="8">
        <v>75</v>
      </c>
      <c r="AD20" s="49">
        <f t="shared" si="1"/>
        <v>22.5</v>
      </c>
      <c r="AE20" s="14"/>
      <c r="AF20" s="49">
        <f t="shared" si="2"/>
        <v>0</v>
      </c>
      <c r="AG20" s="14"/>
      <c r="AH20" s="49">
        <f t="shared" si="3"/>
        <v>0</v>
      </c>
      <c r="AI20" s="49">
        <f t="shared" si="4"/>
        <v>34.69047619047619</v>
      </c>
    </row>
    <row r="21" spans="1:35" s="18" customFormat="1" ht="18" customHeight="1" x14ac:dyDescent="0.25">
      <c r="A21" s="17">
        <v>20</v>
      </c>
      <c r="B21" s="61"/>
      <c r="C21" s="2">
        <v>2106417</v>
      </c>
      <c r="D21" s="36" t="s">
        <v>133</v>
      </c>
      <c r="E21" s="56"/>
      <c r="F21" s="56"/>
      <c r="G21" s="14">
        <v>50</v>
      </c>
      <c r="H21" s="14">
        <v>40</v>
      </c>
      <c r="I21" s="14">
        <v>60</v>
      </c>
      <c r="J21" s="14">
        <v>80</v>
      </c>
      <c r="K21" s="14">
        <v>50</v>
      </c>
      <c r="L21" s="14">
        <v>60</v>
      </c>
      <c r="M21" s="14">
        <v>100</v>
      </c>
      <c r="N21" s="14">
        <v>90</v>
      </c>
      <c r="O21" s="14">
        <v>100</v>
      </c>
      <c r="P21" s="14">
        <v>30</v>
      </c>
      <c r="Q21" s="14">
        <v>80</v>
      </c>
      <c r="R21" s="14">
        <v>70</v>
      </c>
      <c r="S21" s="14">
        <v>80</v>
      </c>
      <c r="T21" s="14">
        <v>100</v>
      </c>
      <c r="U21" s="14">
        <v>40</v>
      </c>
      <c r="V21" s="14">
        <v>80</v>
      </c>
      <c r="W21" s="14">
        <v>30</v>
      </c>
      <c r="X21" s="14"/>
      <c r="Y21" s="14"/>
      <c r="Z21" s="14"/>
      <c r="AA21" s="14"/>
      <c r="AB21" s="49">
        <f t="shared" si="0"/>
        <v>10.857142857142858</v>
      </c>
      <c r="AC21" s="8">
        <v>61</v>
      </c>
      <c r="AD21" s="49">
        <f t="shared" si="1"/>
        <v>18.3</v>
      </c>
      <c r="AE21" s="14"/>
      <c r="AF21" s="49">
        <f t="shared" si="2"/>
        <v>0</v>
      </c>
      <c r="AG21" s="14"/>
      <c r="AH21" s="49">
        <f t="shared" si="3"/>
        <v>0</v>
      </c>
      <c r="AI21" s="49">
        <f t="shared" si="4"/>
        <v>29.157142857142858</v>
      </c>
    </row>
    <row r="22" spans="1:35" s="18" customFormat="1" ht="18" customHeight="1" x14ac:dyDescent="0.25">
      <c r="A22" s="17">
        <v>21</v>
      </c>
      <c r="B22" s="61"/>
      <c r="C22" s="2">
        <v>2096844</v>
      </c>
      <c r="D22" s="36" t="s">
        <v>11</v>
      </c>
      <c r="E22" s="56"/>
      <c r="F22" s="56"/>
      <c r="G22" s="14">
        <v>0</v>
      </c>
      <c r="H22" s="14">
        <v>70</v>
      </c>
      <c r="I22" s="14">
        <v>80</v>
      </c>
      <c r="J22" s="14">
        <v>70</v>
      </c>
      <c r="K22" s="14">
        <v>0</v>
      </c>
      <c r="L22" s="14">
        <v>90</v>
      </c>
      <c r="M22" s="14">
        <v>100</v>
      </c>
      <c r="N22" s="14">
        <v>90</v>
      </c>
      <c r="O22" s="14">
        <v>90</v>
      </c>
      <c r="P22" s="14">
        <v>80</v>
      </c>
      <c r="Q22" s="14">
        <v>40</v>
      </c>
      <c r="R22" s="14">
        <v>70</v>
      </c>
      <c r="S22" s="14">
        <v>80</v>
      </c>
      <c r="T22" s="14">
        <v>70</v>
      </c>
      <c r="U22" s="14">
        <v>20</v>
      </c>
      <c r="V22" s="14">
        <v>60</v>
      </c>
      <c r="W22" s="14">
        <v>20</v>
      </c>
      <c r="X22" s="14"/>
      <c r="Y22" s="14"/>
      <c r="Z22" s="14"/>
      <c r="AA22" s="14"/>
      <c r="AB22" s="49">
        <f t="shared" si="0"/>
        <v>9.8095238095238102</v>
      </c>
      <c r="AC22" s="8">
        <v>87</v>
      </c>
      <c r="AD22" s="49">
        <f t="shared" si="1"/>
        <v>26.099999999999998</v>
      </c>
      <c r="AE22" s="14"/>
      <c r="AF22" s="49">
        <f t="shared" si="2"/>
        <v>0</v>
      </c>
      <c r="AG22" s="14"/>
      <c r="AH22" s="49">
        <f t="shared" si="3"/>
        <v>0</v>
      </c>
      <c r="AI22" s="49">
        <f t="shared" si="4"/>
        <v>35.909523809523805</v>
      </c>
    </row>
    <row r="23" spans="1:35" s="18" customFormat="1" ht="16.5" customHeight="1" x14ac:dyDescent="0.25">
      <c r="A23" s="17">
        <v>22</v>
      </c>
      <c r="B23" s="61">
        <v>8</v>
      </c>
      <c r="C23" s="2">
        <v>2050726</v>
      </c>
      <c r="D23" s="36" t="s">
        <v>315</v>
      </c>
      <c r="E23" s="56" t="s">
        <v>269</v>
      </c>
      <c r="F23" s="57" t="s">
        <v>270</v>
      </c>
      <c r="G23" s="14">
        <v>60</v>
      </c>
      <c r="H23" s="14">
        <v>60</v>
      </c>
      <c r="I23" s="14">
        <v>50</v>
      </c>
      <c r="J23" s="14">
        <v>50</v>
      </c>
      <c r="K23" s="14">
        <v>60</v>
      </c>
      <c r="L23" s="14">
        <v>90</v>
      </c>
      <c r="M23" s="14">
        <v>50</v>
      </c>
      <c r="N23" s="14">
        <v>80</v>
      </c>
      <c r="O23" s="14">
        <v>100</v>
      </c>
      <c r="P23" s="14">
        <v>70</v>
      </c>
      <c r="Q23" s="14">
        <v>80</v>
      </c>
      <c r="R23" s="14">
        <v>60</v>
      </c>
      <c r="S23" s="14">
        <v>60</v>
      </c>
      <c r="T23" s="14">
        <v>60</v>
      </c>
      <c r="U23" s="14">
        <v>60</v>
      </c>
      <c r="V23" s="14">
        <v>80</v>
      </c>
      <c r="W23" s="14">
        <v>40</v>
      </c>
      <c r="X23" s="14"/>
      <c r="Y23" s="14"/>
      <c r="Z23" s="14"/>
      <c r="AA23" s="14"/>
      <c r="AB23" s="49">
        <f t="shared" si="0"/>
        <v>10.571428571428571</v>
      </c>
      <c r="AC23" s="8">
        <v>62</v>
      </c>
      <c r="AD23" s="49">
        <f t="shared" si="1"/>
        <v>18.599999999999998</v>
      </c>
      <c r="AE23" s="14"/>
      <c r="AF23" s="49">
        <f t="shared" si="2"/>
        <v>0</v>
      </c>
      <c r="AG23" s="14"/>
      <c r="AH23" s="49">
        <f t="shared" si="3"/>
        <v>0</v>
      </c>
      <c r="AI23" s="49">
        <f t="shared" si="4"/>
        <v>29.171428571428571</v>
      </c>
    </row>
    <row r="24" spans="1:35" s="18" customFormat="1" x14ac:dyDescent="0.25">
      <c r="A24" s="17">
        <v>23</v>
      </c>
      <c r="B24" s="61"/>
      <c r="C24" s="2">
        <v>2022510</v>
      </c>
      <c r="D24" s="36" t="s">
        <v>134</v>
      </c>
      <c r="E24" s="56"/>
      <c r="F24" s="56"/>
      <c r="G24" s="14">
        <v>60</v>
      </c>
      <c r="H24" s="14">
        <v>90</v>
      </c>
      <c r="I24" s="14">
        <v>90</v>
      </c>
      <c r="J24" s="14">
        <v>80</v>
      </c>
      <c r="K24" s="14">
        <v>100</v>
      </c>
      <c r="L24" s="14">
        <v>60</v>
      </c>
      <c r="M24" s="14">
        <v>50</v>
      </c>
      <c r="N24" s="14">
        <v>80</v>
      </c>
      <c r="O24" s="14">
        <v>95</v>
      </c>
      <c r="P24" s="14">
        <v>80</v>
      </c>
      <c r="Q24" s="14">
        <v>60</v>
      </c>
      <c r="R24" s="14">
        <v>90</v>
      </c>
      <c r="S24" s="14">
        <v>60</v>
      </c>
      <c r="T24" s="14">
        <v>70</v>
      </c>
      <c r="U24" s="14">
        <v>40</v>
      </c>
      <c r="V24" s="14">
        <v>80</v>
      </c>
      <c r="W24" s="14">
        <v>70</v>
      </c>
      <c r="X24" s="14"/>
      <c r="Y24" s="14"/>
      <c r="Z24" s="14"/>
      <c r="AA24" s="14"/>
      <c r="AB24" s="49">
        <f t="shared" si="0"/>
        <v>11.952380952380953</v>
      </c>
      <c r="AC24" s="8">
        <v>64</v>
      </c>
      <c r="AD24" s="49">
        <f t="shared" si="1"/>
        <v>19.2</v>
      </c>
      <c r="AE24" s="14"/>
      <c r="AF24" s="49">
        <f t="shared" si="2"/>
        <v>0</v>
      </c>
      <c r="AG24" s="14"/>
      <c r="AH24" s="49">
        <f t="shared" si="3"/>
        <v>0</v>
      </c>
      <c r="AI24" s="49">
        <f t="shared" si="4"/>
        <v>31.152380952380952</v>
      </c>
    </row>
  </sheetData>
  <mergeCells count="24">
    <mergeCell ref="E17:E19"/>
    <mergeCell ref="E20:E22"/>
    <mergeCell ref="E23:E24"/>
    <mergeCell ref="F2:F4"/>
    <mergeCell ref="F5:F7"/>
    <mergeCell ref="F8:F10"/>
    <mergeCell ref="F11:F13"/>
    <mergeCell ref="F14:F16"/>
    <mergeCell ref="F17:F19"/>
    <mergeCell ref="F20:F22"/>
    <mergeCell ref="F23:F24"/>
    <mergeCell ref="E2:E4"/>
    <mergeCell ref="E5:E7"/>
    <mergeCell ref="E8:E10"/>
    <mergeCell ref="E11:E13"/>
    <mergeCell ref="E14:E16"/>
    <mergeCell ref="B17:B19"/>
    <mergeCell ref="B20:B22"/>
    <mergeCell ref="B23:B24"/>
    <mergeCell ref="B2:B4"/>
    <mergeCell ref="B5:B7"/>
    <mergeCell ref="B8:B10"/>
    <mergeCell ref="B11:B13"/>
    <mergeCell ref="B14:B16"/>
  </mergeCells>
  <phoneticPr fontId="4" type="noConversion"/>
  <hyperlinks>
    <hyperlink ref="F5" r:id="rId1" xr:uid="{2100503D-8743-47A3-83F4-5DFED08C379F}"/>
    <hyperlink ref="F8" r:id="rId2" xr:uid="{4BC30851-8434-427C-853D-A71B083E8C17}"/>
    <hyperlink ref="F17" r:id="rId3" xr:uid="{9DFEE293-AC1F-4299-BFCB-813A5F67DB9D}"/>
    <hyperlink ref="F20" r:id="rId4" xr:uid="{C9DF4D1E-6466-474A-A8FF-770241604CEA}"/>
    <hyperlink ref="F23" r:id="rId5" xr:uid="{C08EF912-F3D7-486B-885B-6EC89831E6AC}"/>
    <hyperlink ref="F14" r:id="rId6" xr:uid="{A337410D-81D5-4A75-9EA7-187BCB56FBA1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7"/>
  <sheetViews>
    <sheetView tabSelected="1" workbookViewId="0"/>
  </sheetViews>
  <sheetFormatPr baseColWidth="10" defaultColWidth="11.42578125" defaultRowHeight="15.75" x14ac:dyDescent="0.25"/>
  <cols>
    <col min="1" max="1" width="11.42578125" style="18"/>
    <col min="2" max="2" width="11.42578125" style="22"/>
    <col min="3" max="3" width="15.140625" style="18" customWidth="1"/>
    <col min="4" max="5" width="60.85546875" style="18" customWidth="1"/>
    <col min="6" max="6" width="29" style="7" customWidth="1"/>
    <col min="7" max="7" width="29.42578125" style="7" customWidth="1"/>
    <col min="8" max="8" width="28.85546875" style="7" customWidth="1"/>
    <col min="9" max="9" width="34.140625" style="7" customWidth="1"/>
    <col min="10" max="10" width="23.85546875" style="7" customWidth="1"/>
    <col min="11" max="11" width="29.42578125" style="7" customWidth="1"/>
    <col min="12" max="20" width="30.85546875" style="7" customWidth="1"/>
    <col min="21" max="21" width="24.28515625" style="7" customWidth="1"/>
    <col min="22" max="22" width="21" style="7" customWidth="1"/>
    <col min="23" max="23" width="14.140625" style="1" customWidth="1"/>
    <col min="24" max="24" width="18.7109375" style="6" customWidth="1"/>
    <col min="25" max="25" width="14.140625" style="1" customWidth="1"/>
    <col min="26" max="26" width="11.42578125" style="6" customWidth="1"/>
    <col min="27" max="27" width="14.140625" style="1" customWidth="1"/>
    <col min="28" max="28" width="24.85546875" style="1" customWidth="1"/>
    <col min="29" max="16384" width="11.42578125" style="1"/>
  </cols>
  <sheetData>
    <row r="1" spans="1:28" s="4" customFormat="1" ht="18" customHeight="1" x14ac:dyDescent="0.3">
      <c r="A1" s="16" t="s">
        <v>0</v>
      </c>
      <c r="B1" s="21" t="s">
        <v>3</v>
      </c>
      <c r="C1" s="16" t="s">
        <v>1</v>
      </c>
      <c r="D1" s="16" t="s">
        <v>2</v>
      </c>
      <c r="E1" s="55" t="s">
        <v>298</v>
      </c>
      <c r="F1" s="11" t="s">
        <v>16</v>
      </c>
      <c r="G1" s="11" t="s">
        <v>221</v>
      </c>
      <c r="H1" s="11" t="s">
        <v>222</v>
      </c>
      <c r="I1" s="11" t="s">
        <v>44</v>
      </c>
      <c r="J1" s="11" t="s">
        <v>45</v>
      </c>
      <c r="K1" s="11" t="s">
        <v>46</v>
      </c>
      <c r="L1" s="11" t="s">
        <v>47</v>
      </c>
      <c r="M1" s="11" t="s">
        <v>52</v>
      </c>
      <c r="N1" s="11" t="s">
        <v>53</v>
      </c>
      <c r="O1" s="11" t="s">
        <v>54</v>
      </c>
      <c r="P1" s="11" t="s">
        <v>55</v>
      </c>
      <c r="Q1" s="11" t="s">
        <v>48</v>
      </c>
      <c r="R1" s="11" t="s">
        <v>49</v>
      </c>
      <c r="S1" s="11" t="s">
        <v>50</v>
      </c>
      <c r="T1" s="11" t="s">
        <v>51</v>
      </c>
      <c r="U1" s="9" t="s">
        <v>6</v>
      </c>
      <c r="V1" s="10" t="s">
        <v>4</v>
      </c>
      <c r="W1" s="9" t="s">
        <v>6</v>
      </c>
      <c r="X1" s="13" t="s">
        <v>7</v>
      </c>
      <c r="Y1" s="9" t="s">
        <v>6</v>
      </c>
      <c r="Z1" s="13" t="s">
        <v>9</v>
      </c>
      <c r="AA1" s="9" t="s">
        <v>6</v>
      </c>
      <c r="AB1" s="12" t="s">
        <v>8</v>
      </c>
    </row>
    <row r="2" spans="1:28" s="18" customFormat="1" ht="18" customHeight="1" x14ac:dyDescent="0.25">
      <c r="A2" s="17">
        <v>1</v>
      </c>
      <c r="B2" s="61">
        <v>1</v>
      </c>
      <c r="C2" s="17">
        <v>2179902</v>
      </c>
      <c r="D2" s="44" t="s">
        <v>135</v>
      </c>
      <c r="E2" s="61" t="s">
        <v>299</v>
      </c>
      <c r="F2" s="8">
        <v>90</v>
      </c>
      <c r="G2" s="8">
        <v>80</v>
      </c>
      <c r="H2" s="8">
        <v>90</v>
      </c>
      <c r="I2" s="8">
        <v>80</v>
      </c>
      <c r="J2" s="8">
        <v>0</v>
      </c>
      <c r="K2" s="8">
        <v>0</v>
      </c>
      <c r="L2" s="50">
        <v>0</v>
      </c>
      <c r="M2" s="50">
        <v>70</v>
      </c>
      <c r="N2" s="50">
        <v>80</v>
      </c>
      <c r="O2" s="50">
        <v>80</v>
      </c>
      <c r="P2" s="50">
        <v>40</v>
      </c>
      <c r="Q2" s="50"/>
      <c r="R2" s="50"/>
      <c r="S2" s="50"/>
      <c r="T2" s="50"/>
      <c r="U2" s="38">
        <f>((F2+G2+H2+I2+J2+K2+L2+M2+N2+O2+P2+Q2+R2+S2+T2)/15)*0.2</f>
        <v>8.1333333333333329</v>
      </c>
      <c r="V2" s="8">
        <v>93</v>
      </c>
      <c r="W2" s="49">
        <f>V2*0.3</f>
        <v>27.9</v>
      </c>
      <c r="X2" s="14"/>
      <c r="Y2" s="49">
        <f>X2*0.3</f>
        <v>0</v>
      </c>
      <c r="Z2" s="14"/>
      <c r="AA2" s="49">
        <f>Z2*0.2</f>
        <v>0</v>
      </c>
      <c r="AB2" s="49">
        <f>U2+W2+Y2+AA2</f>
        <v>36.033333333333331</v>
      </c>
    </row>
    <row r="3" spans="1:28" s="18" customFormat="1" ht="18" customHeight="1" x14ac:dyDescent="0.25">
      <c r="A3" s="17">
        <v>2</v>
      </c>
      <c r="B3" s="61"/>
      <c r="C3" s="17">
        <v>2065027</v>
      </c>
      <c r="D3" s="44" t="s">
        <v>136</v>
      </c>
      <c r="E3" s="61"/>
      <c r="F3" s="8">
        <v>100</v>
      </c>
      <c r="G3" s="8">
        <v>0</v>
      </c>
      <c r="H3" s="8">
        <v>30</v>
      </c>
      <c r="I3" s="8">
        <v>0</v>
      </c>
      <c r="J3" s="8">
        <v>0</v>
      </c>
      <c r="K3" s="8">
        <v>0</v>
      </c>
      <c r="L3" s="50">
        <v>0</v>
      </c>
      <c r="M3" s="50">
        <v>0</v>
      </c>
      <c r="N3" s="50">
        <v>0</v>
      </c>
      <c r="O3" s="50">
        <v>0</v>
      </c>
      <c r="P3" s="50">
        <v>0</v>
      </c>
      <c r="Q3" s="50"/>
      <c r="R3" s="50"/>
      <c r="S3" s="50"/>
      <c r="T3" s="50"/>
      <c r="U3" s="38">
        <f t="shared" ref="U3:U57" si="0">((F3+G3+H3+I3+J3+K3+L3+M3+N3+O3+P3+Q3+R3+S3+T3)/15)*0.2</f>
        <v>1.7333333333333334</v>
      </c>
      <c r="V3" s="8">
        <v>0</v>
      </c>
      <c r="W3" s="49">
        <f t="shared" ref="W3:W57" si="1">V3*0.3</f>
        <v>0</v>
      </c>
      <c r="X3" s="14"/>
      <c r="Y3" s="49">
        <f t="shared" ref="Y3:Y57" si="2">X3*0.3</f>
        <v>0</v>
      </c>
      <c r="Z3" s="14"/>
      <c r="AA3" s="49">
        <f t="shared" ref="AA3:AA57" si="3">Z3*0.2</f>
        <v>0</v>
      </c>
      <c r="AB3" s="49">
        <f t="shared" ref="AB3:AB57" si="4">U3+W3+Y3+AA3</f>
        <v>1.7333333333333334</v>
      </c>
    </row>
    <row r="4" spans="1:28" s="18" customFormat="1" ht="18" customHeight="1" x14ac:dyDescent="0.25">
      <c r="A4" s="17">
        <v>3</v>
      </c>
      <c r="B4" s="61"/>
      <c r="C4" s="17">
        <v>2095637</v>
      </c>
      <c r="D4" s="44" t="s">
        <v>137</v>
      </c>
      <c r="E4" s="61"/>
      <c r="F4" s="8">
        <v>70</v>
      </c>
      <c r="G4" s="8">
        <v>60</v>
      </c>
      <c r="H4" s="8">
        <v>60</v>
      </c>
      <c r="I4" s="8">
        <v>70</v>
      </c>
      <c r="J4" s="8">
        <v>70</v>
      </c>
      <c r="K4" s="8">
        <v>50</v>
      </c>
      <c r="L4" s="50">
        <v>80</v>
      </c>
      <c r="M4" s="50">
        <v>80</v>
      </c>
      <c r="N4" s="50">
        <v>40</v>
      </c>
      <c r="O4" s="50">
        <v>80</v>
      </c>
      <c r="P4" s="50">
        <v>70</v>
      </c>
      <c r="Q4" s="50"/>
      <c r="R4" s="50"/>
      <c r="S4" s="50"/>
      <c r="T4" s="50"/>
      <c r="U4" s="38">
        <f t="shared" si="0"/>
        <v>9.7333333333333343</v>
      </c>
      <c r="V4" s="8">
        <v>67</v>
      </c>
      <c r="W4" s="49">
        <f t="shared" si="1"/>
        <v>20.099999999999998</v>
      </c>
      <c r="X4" s="14"/>
      <c r="Y4" s="49">
        <f t="shared" si="2"/>
        <v>0</v>
      </c>
      <c r="Z4" s="14"/>
      <c r="AA4" s="49">
        <f t="shared" si="3"/>
        <v>0</v>
      </c>
      <c r="AB4" s="49">
        <f t="shared" si="4"/>
        <v>29.833333333333332</v>
      </c>
    </row>
    <row r="5" spans="1:28" s="18" customFormat="1" ht="18" customHeight="1" x14ac:dyDescent="0.25">
      <c r="A5" s="17">
        <v>4</v>
      </c>
      <c r="B5" s="61"/>
      <c r="C5" s="17">
        <v>2069561</v>
      </c>
      <c r="D5" s="44" t="s">
        <v>138</v>
      </c>
      <c r="E5" s="61"/>
      <c r="F5" s="8">
        <v>60</v>
      </c>
      <c r="G5" s="8">
        <v>60</v>
      </c>
      <c r="H5" s="8">
        <v>80</v>
      </c>
      <c r="I5" s="8">
        <v>0</v>
      </c>
      <c r="J5" s="8">
        <v>0</v>
      </c>
      <c r="K5" s="8">
        <v>0</v>
      </c>
      <c r="L5" s="50">
        <v>0</v>
      </c>
      <c r="M5" s="50">
        <v>70</v>
      </c>
      <c r="N5" s="50">
        <v>80</v>
      </c>
      <c r="O5" s="50">
        <v>40</v>
      </c>
      <c r="P5" s="50">
        <v>20</v>
      </c>
      <c r="Q5" s="50"/>
      <c r="R5" s="50"/>
      <c r="S5" s="50"/>
      <c r="T5" s="50"/>
      <c r="U5" s="38">
        <f t="shared" si="0"/>
        <v>5.4666666666666668</v>
      </c>
      <c r="V5" s="8">
        <v>73</v>
      </c>
      <c r="W5" s="49">
        <f t="shared" si="1"/>
        <v>21.9</v>
      </c>
      <c r="X5" s="14"/>
      <c r="Y5" s="49">
        <f t="shared" si="2"/>
        <v>0</v>
      </c>
      <c r="Z5" s="14"/>
      <c r="AA5" s="49">
        <f t="shared" si="3"/>
        <v>0</v>
      </c>
      <c r="AB5" s="49">
        <f t="shared" si="4"/>
        <v>27.366666666666667</v>
      </c>
    </row>
    <row r="6" spans="1:28" s="18" customFormat="1" ht="18" customHeight="1" x14ac:dyDescent="0.25">
      <c r="A6" s="17">
        <v>5</v>
      </c>
      <c r="B6" s="61"/>
      <c r="C6" s="17">
        <v>2099362</v>
      </c>
      <c r="D6" s="44" t="s">
        <v>139</v>
      </c>
      <c r="E6" s="61"/>
      <c r="F6" s="8">
        <v>40</v>
      </c>
      <c r="G6" s="8">
        <v>70</v>
      </c>
      <c r="H6" s="8">
        <v>60</v>
      </c>
      <c r="I6" s="8">
        <v>50</v>
      </c>
      <c r="J6" s="8">
        <v>60</v>
      </c>
      <c r="K6" s="8">
        <v>20</v>
      </c>
      <c r="L6" s="50">
        <v>60</v>
      </c>
      <c r="M6" s="50">
        <v>50</v>
      </c>
      <c r="N6" s="50">
        <v>40</v>
      </c>
      <c r="O6" s="50">
        <v>40</v>
      </c>
      <c r="P6" s="50">
        <v>70</v>
      </c>
      <c r="Q6" s="50"/>
      <c r="R6" s="50"/>
      <c r="S6" s="50"/>
      <c r="T6" s="50"/>
      <c r="U6" s="38">
        <f t="shared" si="0"/>
        <v>7.4666666666666677</v>
      </c>
      <c r="V6" s="8">
        <v>15</v>
      </c>
      <c r="W6" s="49">
        <f t="shared" si="1"/>
        <v>4.5</v>
      </c>
      <c r="X6" s="14"/>
      <c r="Y6" s="49">
        <f t="shared" si="2"/>
        <v>0</v>
      </c>
      <c r="Z6" s="14"/>
      <c r="AA6" s="49">
        <f t="shared" si="3"/>
        <v>0</v>
      </c>
      <c r="AB6" s="49">
        <f t="shared" si="4"/>
        <v>11.966666666666669</v>
      </c>
    </row>
    <row r="7" spans="1:28" s="18" customFormat="1" ht="18" customHeight="1" x14ac:dyDescent="0.25">
      <c r="A7" s="17">
        <v>6</v>
      </c>
      <c r="B7" s="61">
        <v>2</v>
      </c>
      <c r="C7" s="17">
        <v>2179962</v>
      </c>
      <c r="D7" s="44" t="s">
        <v>140</v>
      </c>
      <c r="E7" s="61" t="s">
        <v>300</v>
      </c>
      <c r="F7" s="8">
        <v>100</v>
      </c>
      <c r="G7" s="8">
        <v>90</v>
      </c>
      <c r="H7" s="8">
        <v>80</v>
      </c>
      <c r="I7" s="8">
        <v>70</v>
      </c>
      <c r="J7" s="8">
        <v>80</v>
      </c>
      <c r="K7" s="8">
        <v>60</v>
      </c>
      <c r="L7" s="50">
        <v>80</v>
      </c>
      <c r="M7" s="50">
        <v>80</v>
      </c>
      <c r="N7" s="50">
        <v>60</v>
      </c>
      <c r="O7" s="50">
        <v>40</v>
      </c>
      <c r="P7" s="50">
        <v>60</v>
      </c>
      <c r="Q7" s="50"/>
      <c r="R7" s="50"/>
      <c r="S7" s="50"/>
      <c r="T7" s="50"/>
      <c r="U7" s="38">
        <f t="shared" si="0"/>
        <v>10.666666666666668</v>
      </c>
      <c r="V7" s="8">
        <v>94</v>
      </c>
      <c r="W7" s="49">
        <f t="shared" si="1"/>
        <v>28.2</v>
      </c>
      <c r="X7" s="14"/>
      <c r="Y7" s="49">
        <f t="shared" si="2"/>
        <v>0</v>
      </c>
      <c r="Z7" s="14"/>
      <c r="AA7" s="49">
        <f t="shared" si="3"/>
        <v>0</v>
      </c>
      <c r="AB7" s="49">
        <f t="shared" si="4"/>
        <v>38.866666666666667</v>
      </c>
    </row>
    <row r="8" spans="1:28" s="18" customFormat="1" ht="18" customHeight="1" x14ac:dyDescent="0.25">
      <c r="A8" s="17">
        <v>7</v>
      </c>
      <c r="B8" s="61"/>
      <c r="C8" s="17">
        <v>2179798</v>
      </c>
      <c r="D8" s="44" t="s">
        <v>141</v>
      </c>
      <c r="E8" s="61"/>
      <c r="F8" s="8">
        <v>0</v>
      </c>
      <c r="G8" s="8">
        <v>70</v>
      </c>
      <c r="H8" s="8">
        <v>70</v>
      </c>
      <c r="I8" s="8">
        <v>0</v>
      </c>
      <c r="J8" s="8">
        <v>0</v>
      </c>
      <c r="K8" s="8">
        <v>0</v>
      </c>
      <c r="L8" s="50">
        <v>0</v>
      </c>
      <c r="M8" s="50">
        <v>50</v>
      </c>
      <c r="N8" s="50">
        <v>0</v>
      </c>
      <c r="O8" s="50">
        <v>20</v>
      </c>
      <c r="P8" s="50">
        <v>60</v>
      </c>
      <c r="Q8" s="50"/>
      <c r="R8" s="50"/>
      <c r="S8" s="50"/>
      <c r="T8" s="50"/>
      <c r="U8" s="38">
        <f t="shared" si="0"/>
        <v>3.6</v>
      </c>
      <c r="V8" s="8">
        <v>59</v>
      </c>
      <c r="W8" s="49">
        <f t="shared" si="1"/>
        <v>17.7</v>
      </c>
      <c r="X8" s="14"/>
      <c r="Y8" s="49">
        <f t="shared" si="2"/>
        <v>0</v>
      </c>
      <c r="Z8" s="14"/>
      <c r="AA8" s="49">
        <f t="shared" si="3"/>
        <v>0</v>
      </c>
      <c r="AB8" s="49">
        <f t="shared" si="4"/>
        <v>21.3</v>
      </c>
    </row>
    <row r="9" spans="1:28" s="18" customFormat="1" ht="18" customHeight="1" x14ac:dyDescent="0.25">
      <c r="A9" s="17">
        <v>8</v>
      </c>
      <c r="B9" s="61"/>
      <c r="C9" s="17">
        <v>2041821</v>
      </c>
      <c r="D9" s="44" t="s">
        <v>142</v>
      </c>
      <c r="E9" s="61"/>
      <c r="F9" s="8">
        <v>0</v>
      </c>
      <c r="G9" s="8">
        <v>70</v>
      </c>
      <c r="H9" s="8">
        <v>50</v>
      </c>
      <c r="I9" s="8">
        <v>60</v>
      </c>
      <c r="J9" s="8">
        <v>70</v>
      </c>
      <c r="K9" s="8">
        <v>70</v>
      </c>
      <c r="L9" s="50">
        <v>60</v>
      </c>
      <c r="M9" s="50">
        <v>30</v>
      </c>
      <c r="N9" s="50">
        <v>40</v>
      </c>
      <c r="O9" s="50">
        <v>20</v>
      </c>
      <c r="P9" s="50">
        <v>30</v>
      </c>
      <c r="Q9" s="50"/>
      <c r="R9" s="50"/>
      <c r="S9" s="50"/>
      <c r="T9" s="50"/>
      <c r="U9" s="38">
        <f t="shared" si="0"/>
        <v>6.6666666666666679</v>
      </c>
      <c r="V9" s="8">
        <v>76</v>
      </c>
      <c r="W9" s="49">
        <f t="shared" si="1"/>
        <v>22.8</v>
      </c>
      <c r="X9" s="14"/>
      <c r="Y9" s="49">
        <f t="shared" si="2"/>
        <v>0</v>
      </c>
      <c r="Z9" s="14"/>
      <c r="AA9" s="49">
        <f t="shared" si="3"/>
        <v>0</v>
      </c>
      <c r="AB9" s="49">
        <f t="shared" si="4"/>
        <v>29.466666666666669</v>
      </c>
    </row>
    <row r="10" spans="1:28" s="18" customFormat="1" ht="18" customHeight="1" x14ac:dyDescent="0.25">
      <c r="A10" s="17">
        <v>9</v>
      </c>
      <c r="B10" s="61"/>
      <c r="C10" s="17">
        <v>2179981</v>
      </c>
      <c r="D10" s="44" t="s">
        <v>143</v>
      </c>
      <c r="E10" s="61"/>
      <c r="F10" s="8">
        <v>60</v>
      </c>
      <c r="G10" s="8">
        <v>50</v>
      </c>
      <c r="H10" s="8">
        <v>60</v>
      </c>
      <c r="I10" s="8">
        <v>70</v>
      </c>
      <c r="J10" s="8">
        <v>70</v>
      </c>
      <c r="K10" s="8">
        <v>80</v>
      </c>
      <c r="L10" s="50">
        <v>60</v>
      </c>
      <c r="M10" s="50">
        <v>60</v>
      </c>
      <c r="N10" s="50">
        <v>100</v>
      </c>
      <c r="O10" s="50">
        <v>60</v>
      </c>
      <c r="P10" s="50">
        <v>90</v>
      </c>
      <c r="Q10" s="50"/>
      <c r="R10" s="50"/>
      <c r="S10" s="50"/>
      <c r="T10" s="50"/>
      <c r="U10" s="38">
        <f t="shared" si="0"/>
        <v>10.133333333333333</v>
      </c>
      <c r="V10" s="8">
        <v>58</v>
      </c>
      <c r="W10" s="49">
        <f t="shared" si="1"/>
        <v>17.399999999999999</v>
      </c>
      <c r="X10" s="14"/>
      <c r="Y10" s="49">
        <f t="shared" si="2"/>
        <v>0</v>
      </c>
      <c r="Z10" s="14"/>
      <c r="AA10" s="49">
        <f t="shared" si="3"/>
        <v>0</v>
      </c>
      <c r="AB10" s="49">
        <f t="shared" si="4"/>
        <v>27.533333333333331</v>
      </c>
    </row>
    <row r="11" spans="1:28" s="18" customFormat="1" ht="18" customHeight="1" x14ac:dyDescent="0.25">
      <c r="A11" s="17">
        <v>10</v>
      </c>
      <c r="B11" s="61"/>
      <c r="C11" s="17">
        <v>2121700</v>
      </c>
      <c r="D11" s="44" t="s">
        <v>144</v>
      </c>
      <c r="E11" s="61"/>
      <c r="F11" s="8">
        <v>40</v>
      </c>
      <c r="G11" s="8">
        <v>100</v>
      </c>
      <c r="H11" s="8">
        <v>100</v>
      </c>
      <c r="I11" s="8">
        <v>0</v>
      </c>
      <c r="J11" s="8">
        <v>0</v>
      </c>
      <c r="K11" s="8">
        <v>0</v>
      </c>
      <c r="L11" s="50">
        <v>0</v>
      </c>
      <c r="M11" s="50">
        <v>60</v>
      </c>
      <c r="N11" s="50">
        <v>0</v>
      </c>
      <c r="O11" s="50">
        <v>40</v>
      </c>
      <c r="P11" s="50">
        <v>70</v>
      </c>
      <c r="Q11" s="50"/>
      <c r="R11" s="50"/>
      <c r="S11" s="50"/>
      <c r="T11" s="50"/>
      <c r="U11" s="38">
        <f t="shared" si="0"/>
        <v>5.4666666666666668</v>
      </c>
      <c r="V11" s="8">
        <v>72</v>
      </c>
      <c r="W11" s="49">
        <f t="shared" si="1"/>
        <v>21.599999999999998</v>
      </c>
      <c r="X11" s="14"/>
      <c r="Y11" s="49">
        <f t="shared" si="2"/>
        <v>0</v>
      </c>
      <c r="Z11" s="14"/>
      <c r="AA11" s="49">
        <f t="shared" si="3"/>
        <v>0</v>
      </c>
      <c r="AB11" s="49">
        <f t="shared" si="4"/>
        <v>27.066666666666663</v>
      </c>
    </row>
    <row r="12" spans="1:28" s="18" customFormat="1" ht="18" customHeight="1" x14ac:dyDescent="0.25">
      <c r="A12" s="17">
        <v>11</v>
      </c>
      <c r="B12" s="61">
        <v>3</v>
      </c>
      <c r="C12" s="17">
        <v>2121633</v>
      </c>
      <c r="D12" s="44" t="s">
        <v>145</v>
      </c>
      <c r="E12" s="61" t="s">
        <v>301</v>
      </c>
      <c r="F12" s="8">
        <v>90</v>
      </c>
      <c r="G12" s="8">
        <v>100</v>
      </c>
      <c r="H12" s="8">
        <v>100</v>
      </c>
      <c r="I12" s="8">
        <v>70</v>
      </c>
      <c r="J12" s="8">
        <v>70</v>
      </c>
      <c r="K12" s="8">
        <v>70</v>
      </c>
      <c r="L12" s="50">
        <v>80</v>
      </c>
      <c r="M12" s="50">
        <v>80</v>
      </c>
      <c r="N12" s="50">
        <v>60</v>
      </c>
      <c r="O12" s="50">
        <v>100</v>
      </c>
      <c r="P12" s="50">
        <v>80</v>
      </c>
      <c r="Q12" s="50"/>
      <c r="R12" s="50"/>
      <c r="S12" s="50"/>
      <c r="T12" s="50"/>
      <c r="U12" s="38">
        <f t="shared" si="0"/>
        <v>12</v>
      </c>
      <c r="V12" s="8">
        <v>95</v>
      </c>
      <c r="W12" s="49">
        <f t="shared" si="1"/>
        <v>28.5</v>
      </c>
      <c r="X12" s="14"/>
      <c r="Y12" s="49">
        <f t="shared" si="2"/>
        <v>0</v>
      </c>
      <c r="Z12" s="14"/>
      <c r="AA12" s="49">
        <f t="shared" si="3"/>
        <v>0</v>
      </c>
      <c r="AB12" s="49">
        <f t="shared" si="4"/>
        <v>40.5</v>
      </c>
    </row>
    <row r="13" spans="1:28" s="18" customFormat="1" ht="18" customHeight="1" x14ac:dyDescent="0.25">
      <c r="A13" s="17">
        <v>12</v>
      </c>
      <c r="B13" s="61"/>
      <c r="C13" s="17">
        <v>2056357</v>
      </c>
      <c r="D13" s="44" t="s">
        <v>146</v>
      </c>
      <c r="E13" s="61"/>
      <c r="F13" s="8">
        <v>90</v>
      </c>
      <c r="G13" s="8">
        <v>70</v>
      </c>
      <c r="H13" s="8">
        <v>70</v>
      </c>
      <c r="I13" s="8">
        <v>60</v>
      </c>
      <c r="J13" s="8">
        <v>50</v>
      </c>
      <c r="K13" s="8">
        <v>50</v>
      </c>
      <c r="L13" s="50">
        <v>100</v>
      </c>
      <c r="M13" s="50">
        <v>40</v>
      </c>
      <c r="N13" s="50">
        <v>80</v>
      </c>
      <c r="O13" s="50">
        <v>60</v>
      </c>
      <c r="P13" s="50">
        <v>60</v>
      </c>
      <c r="Q13" s="50"/>
      <c r="R13" s="50"/>
      <c r="S13" s="50"/>
      <c r="T13" s="50"/>
      <c r="U13" s="38">
        <f t="shared" si="0"/>
        <v>9.7333333333333343</v>
      </c>
      <c r="V13" s="8">
        <v>98</v>
      </c>
      <c r="W13" s="49">
        <f t="shared" si="1"/>
        <v>29.4</v>
      </c>
      <c r="X13" s="14"/>
      <c r="Y13" s="49">
        <f t="shared" si="2"/>
        <v>0</v>
      </c>
      <c r="Z13" s="14"/>
      <c r="AA13" s="49">
        <f t="shared" si="3"/>
        <v>0</v>
      </c>
      <c r="AB13" s="49">
        <f t="shared" si="4"/>
        <v>39.133333333333333</v>
      </c>
    </row>
    <row r="14" spans="1:28" s="18" customFormat="1" ht="18" customHeight="1" x14ac:dyDescent="0.25">
      <c r="A14" s="17">
        <v>13</v>
      </c>
      <c r="B14" s="61"/>
      <c r="C14" s="17">
        <v>1902401</v>
      </c>
      <c r="D14" s="44" t="s">
        <v>147</v>
      </c>
      <c r="E14" s="61"/>
      <c r="F14" s="8">
        <v>70</v>
      </c>
      <c r="G14" s="8">
        <v>60</v>
      </c>
      <c r="H14" s="8">
        <v>60</v>
      </c>
      <c r="I14" s="8">
        <v>50</v>
      </c>
      <c r="J14" s="8">
        <v>80</v>
      </c>
      <c r="K14" s="8">
        <v>70</v>
      </c>
      <c r="L14" s="50">
        <v>40</v>
      </c>
      <c r="M14" s="50">
        <v>60</v>
      </c>
      <c r="N14" s="50">
        <v>40</v>
      </c>
      <c r="O14" s="50">
        <v>60</v>
      </c>
      <c r="P14" s="50">
        <v>20</v>
      </c>
      <c r="Q14" s="50"/>
      <c r="R14" s="50"/>
      <c r="S14" s="50"/>
      <c r="T14" s="50"/>
      <c r="U14" s="38">
        <f t="shared" si="0"/>
        <v>8.1333333333333329</v>
      </c>
      <c r="V14" s="8">
        <v>68</v>
      </c>
      <c r="W14" s="49">
        <f t="shared" si="1"/>
        <v>20.399999999999999</v>
      </c>
      <c r="X14" s="14"/>
      <c r="Y14" s="49">
        <f t="shared" si="2"/>
        <v>0</v>
      </c>
      <c r="Z14" s="14"/>
      <c r="AA14" s="49">
        <f t="shared" si="3"/>
        <v>0</v>
      </c>
      <c r="AB14" s="49">
        <f t="shared" si="4"/>
        <v>28.533333333333331</v>
      </c>
    </row>
    <row r="15" spans="1:28" s="18" customFormat="1" ht="18" customHeight="1" x14ac:dyDescent="0.25">
      <c r="A15" s="17">
        <v>14</v>
      </c>
      <c r="B15" s="61"/>
      <c r="C15" s="17">
        <v>2016977</v>
      </c>
      <c r="D15" s="44" t="s">
        <v>148</v>
      </c>
      <c r="E15" s="61"/>
      <c r="F15" s="8">
        <v>100</v>
      </c>
      <c r="G15" s="8">
        <v>80</v>
      </c>
      <c r="H15" s="8">
        <v>70</v>
      </c>
      <c r="I15" s="8">
        <v>0</v>
      </c>
      <c r="J15" s="8">
        <v>0</v>
      </c>
      <c r="K15" s="8">
        <v>0</v>
      </c>
      <c r="L15" s="50">
        <v>0</v>
      </c>
      <c r="M15" s="50">
        <v>80</v>
      </c>
      <c r="N15" s="50">
        <v>60</v>
      </c>
      <c r="O15" s="50">
        <v>40</v>
      </c>
      <c r="P15" s="50">
        <v>80</v>
      </c>
      <c r="Q15" s="50"/>
      <c r="R15" s="50"/>
      <c r="S15" s="50"/>
      <c r="T15" s="50"/>
      <c r="U15" s="38">
        <f t="shared" si="0"/>
        <v>6.8000000000000007</v>
      </c>
      <c r="V15" s="8">
        <v>92</v>
      </c>
      <c r="W15" s="49">
        <f t="shared" si="1"/>
        <v>27.599999999999998</v>
      </c>
      <c r="X15" s="14"/>
      <c r="Y15" s="49">
        <f t="shared" si="2"/>
        <v>0</v>
      </c>
      <c r="Z15" s="14"/>
      <c r="AA15" s="49">
        <f t="shared" si="3"/>
        <v>0</v>
      </c>
      <c r="AB15" s="49">
        <f t="shared" si="4"/>
        <v>34.4</v>
      </c>
    </row>
    <row r="16" spans="1:28" s="18" customFormat="1" ht="18" customHeight="1" x14ac:dyDescent="0.25">
      <c r="A16" s="17">
        <v>15</v>
      </c>
      <c r="B16" s="61"/>
      <c r="C16" s="17">
        <v>2070114</v>
      </c>
      <c r="D16" s="44" t="s">
        <v>149</v>
      </c>
      <c r="E16" s="61"/>
      <c r="F16" s="8">
        <v>50</v>
      </c>
      <c r="G16" s="8">
        <v>70</v>
      </c>
      <c r="H16" s="8">
        <v>80</v>
      </c>
      <c r="I16" s="8">
        <v>80</v>
      </c>
      <c r="J16" s="8">
        <v>80</v>
      </c>
      <c r="K16" s="8">
        <v>70</v>
      </c>
      <c r="L16" s="50">
        <v>40</v>
      </c>
      <c r="M16" s="50">
        <v>70</v>
      </c>
      <c r="N16" s="50">
        <v>100</v>
      </c>
      <c r="O16" s="50">
        <v>60</v>
      </c>
      <c r="P16" s="50">
        <v>70</v>
      </c>
      <c r="Q16" s="50"/>
      <c r="R16" s="50"/>
      <c r="S16" s="50"/>
      <c r="T16" s="50"/>
      <c r="U16" s="38">
        <f t="shared" si="0"/>
        <v>10.266666666666667</v>
      </c>
      <c r="V16" s="8">
        <v>95</v>
      </c>
      <c r="W16" s="49">
        <f t="shared" si="1"/>
        <v>28.5</v>
      </c>
      <c r="X16" s="14"/>
      <c r="Y16" s="49">
        <f t="shared" si="2"/>
        <v>0</v>
      </c>
      <c r="Z16" s="14"/>
      <c r="AA16" s="49">
        <f t="shared" si="3"/>
        <v>0</v>
      </c>
      <c r="AB16" s="49">
        <f t="shared" si="4"/>
        <v>38.766666666666666</v>
      </c>
    </row>
    <row r="17" spans="1:28" s="18" customFormat="1" ht="18" customHeight="1" x14ac:dyDescent="0.25">
      <c r="A17" s="17">
        <v>16</v>
      </c>
      <c r="B17" s="61">
        <v>4</v>
      </c>
      <c r="C17" s="17">
        <v>2107126</v>
      </c>
      <c r="D17" s="44" t="s">
        <v>150</v>
      </c>
      <c r="E17" s="61" t="s">
        <v>302</v>
      </c>
      <c r="F17" s="8">
        <v>0</v>
      </c>
      <c r="G17" s="8">
        <v>60</v>
      </c>
      <c r="H17" s="8">
        <v>0</v>
      </c>
      <c r="I17" s="8">
        <v>0</v>
      </c>
      <c r="J17" s="8">
        <v>0</v>
      </c>
      <c r="K17" s="8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/>
      <c r="R17" s="50"/>
      <c r="S17" s="50"/>
      <c r="T17" s="50"/>
      <c r="U17" s="38">
        <f t="shared" si="0"/>
        <v>0.8</v>
      </c>
      <c r="V17" s="8">
        <v>88</v>
      </c>
      <c r="W17" s="49">
        <f t="shared" si="1"/>
        <v>26.4</v>
      </c>
      <c r="X17" s="14"/>
      <c r="Y17" s="49">
        <f t="shared" si="2"/>
        <v>0</v>
      </c>
      <c r="Z17" s="14"/>
      <c r="AA17" s="49">
        <f t="shared" si="3"/>
        <v>0</v>
      </c>
      <c r="AB17" s="49">
        <f t="shared" si="4"/>
        <v>27.2</v>
      </c>
    </row>
    <row r="18" spans="1:28" s="18" customFormat="1" ht="18" customHeight="1" x14ac:dyDescent="0.25">
      <c r="A18" s="17">
        <v>17</v>
      </c>
      <c r="B18" s="61"/>
      <c r="C18" s="17">
        <v>2102431</v>
      </c>
      <c r="D18" s="44" t="s">
        <v>151</v>
      </c>
      <c r="E18" s="61"/>
      <c r="F18" s="8">
        <v>100</v>
      </c>
      <c r="G18" s="8">
        <v>40</v>
      </c>
      <c r="H18" s="8">
        <v>70</v>
      </c>
      <c r="I18" s="8">
        <v>90</v>
      </c>
      <c r="J18" s="8">
        <v>80</v>
      </c>
      <c r="K18" s="8">
        <v>80</v>
      </c>
      <c r="L18" s="50">
        <v>60</v>
      </c>
      <c r="M18" s="50">
        <v>70</v>
      </c>
      <c r="N18" s="50">
        <v>0</v>
      </c>
      <c r="O18" s="50">
        <v>60</v>
      </c>
      <c r="P18" s="50">
        <v>90</v>
      </c>
      <c r="Q18" s="50"/>
      <c r="R18" s="50"/>
      <c r="S18" s="50"/>
      <c r="T18" s="50"/>
      <c r="U18" s="38">
        <f t="shared" si="0"/>
        <v>9.8666666666666671</v>
      </c>
      <c r="V18" s="8">
        <v>91</v>
      </c>
      <c r="W18" s="49">
        <f t="shared" si="1"/>
        <v>27.3</v>
      </c>
      <c r="X18" s="14"/>
      <c r="Y18" s="49">
        <f t="shared" si="2"/>
        <v>0</v>
      </c>
      <c r="Z18" s="14"/>
      <c r="AA18" s="49">
        <f t="shared" si="3"/>
        <v>0</v>
      </c>
      <c r="AB18" s="49">
        <f t="shared" si="4"/>
        <v>37.166666666666671</v>
      </c>
    </row>
    <row r="19" spans="1:28" s="18" customFormat="1" ht="18" customHeight="1" x14ac:dyDescent="0.25">
      <c r="A19" s="17">
        <v>18</v>
      </c>
      <c r="B19" s="61"/>
      <c r="C19" s="17">
        <v>2113980</v>
      </c>
      <c r="D19" s="44" t="s">
        <v>152</v>
      </c>
      <c r="E19" s="61"/>
      <c r="F19" s="8">
        <v>100</v>
      </c>
      <c r="G19" s="8">
        <v>90</v>
      </c>
      <c r="H19" s="8">
        <v>70</v>
      </c>
      <c r="I19" s="8">
        <v>60</v>
      </c>
      <c r="J19" s="8">
        <v>80</v>
      </c>
      <c r="K19" s="8">
        <v>70</v>
      </c>
      <c r="L19" s="50">
        <v>60</v>
      </c>
      <c r="M19" s="50">
        <v>90</v>
      </c>
      <c r="N19" s="50">
        <v>40</v>
      </c>
      <c r="O19" s="50">
        <v>100</v>
      </c>
      <c r="P19" s="50">
        <v>60</v>
      </c>
      <c r="Q19" s="50"/>
      <c r="R19" s="50"/>
      <c r="S19" s="50"/>
      <c r="T19" s="50"/>
      <c r="U19" s="38">
        <f t="shared" si="0"/>
        <v>10.933333333333334</v>
      </c>
      <c r="V19" s="8">
        <v>76</v>
      </c>
      <c r="W19" s="49">
        <f>V19*0.3</f>
        <v>22.8</v>
      </c>
      <c r="X19" s="14"/>
      <c r="Y19" s="49">
        <f>X19*0.3</f>
        <v>0</v>
      </c>
      <c r="Z19" s="14"/>
      <c r="AA19" s="49">
        <f>Z19*0.2</f>
        <v>0</v>
      </c>
      <c r="AB19" s="49">
        <f>U19+W19+Y19+AA19</f>
        <v>33.733333333333334</v>
      </c>
    </row>
    <row r="20" spans="1:28" s="18" customFormat="1" ht="18" customHeight="1" x14ac:dyDescent="0.25">
      <c r="A20" s="17">
        <v>19</v>
      </c>
      <c r="B20" s="61"/>
      <c r="C20" s="17">
        <v>2099448</v>
      </c>
      <c r="D20" s="44" t="s">
        <v>153</v>
      </c>
      <c r="E20" s="61"/>
      <c r="F20" s="8">
        <v>100</v>
      </c>
      <c r="G20" s="8">
        <v>40</v>
      </c>
      <c r="H20" s="8">
        <v>60</v>
      </c>
      <c r="I20" s="8">
        <v>70</v>
      </c>
      <c r="J20" s="8">
        <v>70</v>
      </c>
      <c r="K20" s="8">
        <v>50</v>
      </c>
      <c r="L20" s="50">
        <v>60</v>
      </c>
      <c r="M20" s="50">
        <v>0</v>
      </c>
      <c r="N20" s="50">
        <v>0</v>
      </c>
      <c r="O20" s="50">
        <v>0</v>
      </c>
      <c r="P20" s="50">
        <v>0</v>
      </c>
      <c r="Q20" s="50"/>
      <c r="R20" s="50"/>
      <c r="S20" s="50"/>
      <c r="T20" s="50"/>
      <c r="U20" s="38">
        <f t="shared" si="0"/>
        <v>6</v>
      </c>
      <c r="V20" s="8">
        <v>86</v>
      </c>
      <c r="W20" s="49">
        <f t="shared" si="1"/>
        <v>25.8</v>
      </c>
      <c r="X20" s="14"/>
      <c r="Y20" s="49">
        <f t="shared" si="2"/>
        <v>0</v>
      </c>
      <c r="Z20" s="14"/>
      <c r="AA20" s="49">
        <f t="shared" si="3"/>
        <v>0</v>
      </c>
      <c r="AB20" s="49">
        <f t="shared" si="4"/>
        <v>31.8</v>
      </c>
    </row>
    <row r="21" spans="1:28" s="18" customFormat="1" ht="18" customHeight="1" x14ac:dyDescent="0.25">
      <c r="A21" s="17">
        <v>20</v>
      </c>
      <c r="B21" s="61"/>
      <c r="C21" s="17">
        <v>2089688</v>
      </c>
      <c r="D21" s="44" t="s">
        <v>154</v>
      </c>
      <c r="E21" s="61"/>
      <c r="F21" s="8">
        <v>100</v>
      </c>
      <c r="G21" s="8">
        <v>80</v>
      </c>
      <c r="H21" s="8">
        <v>80</v>
      </c>
      <c r="I21" s="8">
        <v>70</v>
      </c>
      <c r="J21" s="8">
        <v>80</v>
      </c>
      <c r="K21" s="8">
        <v>60</v>
      </c>
      <c r="L21" s="50">
        <v>60</v>
      </c>
      <c r="M21" s="50">
        <v>70</v>
      </c>
      <c r="N21" s="50">
        <v>60</v>
      </c>
      <c r="O21" s="50">
        <v>60</v>
      </c>
      <c r="P21" s="50">
        <v>40</v>
      </c>
      <c r="Q21" s="50"/>
      <c r="R21" s="50"/>
      <c r="S21" s="50"/>
      <c r="T21" s="50"/>
      <c r="U21" s="38">
        <f t="shared" si="0"/>
        <v>10.133333333333333</v>
      </c>
      <c r="V21" s="8">
        <v>100</v>
      </c>
      <c r="W21" s="49">
        <f t="shared" si="1"/>
        <v>30</v>
      </c>
      <c r="X21" s="14"/>
      <c r="Y21" s="49">
        <f t="shared" si="2"/>
        <v>0</v>
      </c>
      <c r="Z21" s="14"/>
      <c r="AA21" s="49">
        <f t="shared" si="3"/>
        <v>0</v>
      </c>
      <c r="AB21" s="49">
        <f t="shared" si="4"/>
        <v>40.133333333333333</v>
      </c>
    </row>
    <row r="22" spans="1:28" s="18" customFormat="1" ht="18" customHeight="1" x14ac:dyDescent="0.25">
      <c r="A22" s="17">
        <v>21</v>
      </c>
      <c r="B22" s="61">
        <v>5</v>
      </c>
      <c r="C22" s="17">
        <v>2179823</v>
      </c>
      <c r="D22" s="44" t="s">
        <v>155</v>
      </c>
      <c r="E22" s="61" t="s">
        <v>303</v>
      </c>
      <c r="F22" s="8">
        <v>0</v>
      </c>
      <c r="G22" s="8">
        <v>70</v>
      </c>
      <c r="H22" s="8">
        <v>80</v>
      </c>
      <c r="I22" s="8">
        <v>70</v>
      </c>
      <c r="J22" s="8">
        <v>70</v>
      </c>
      <c r="K22" s="8">
        <v>70</v>
      </c>
      <c r="L22" s="50">
        <v>60</v>
      </c>
      <c r="M22" s="50">
        <v>90</v>
      </c>
      <c r="N22" s="50">
        <v>100</v>
      </c>
      <c r="O22" s="50">
        <v>80</v>
      </c>
      <c r="P22" s="50">
        <v>90</v>
      </c>
      <c r="Q22" s="50"/>
      <c r="R22" s="50"/>
      <c r="S22" s="50"/>
      <c r="T22" s="50"/>
      <c r="U22" s="38">
        <f t="shared" si="0"/>
        <v>10.4</v>
      </c>
      <c r="V22" s="8">
        <v>77</v>
      </c>
      <c r="W22" s="49">
        <f t="shared" si="1"/>
        <v>23.099999999999998</v>
      </c>
      <c r="X22" s="14"/>
      <c r="Y22" s="49">
        <f t="shared" si="2"/>
        <v>0</v>
      </c>
      <c r="Z22" s="14"/>
      <c r="AA22" s="49">
        <f t="shared" si="3"/>
        <v>0</v>
      </c>
      <c r="AB22" s="49">
        <f t="shared" si="4"/>
        <v>33.5</v>
      </c>
    </row>
    <row r="23" spans="1:28" s="18" customFormat="1" ht="18" customHeight="1" x14ac:dyDescent="0.25">
      <c r="A23" s="17">
        <v>22</v>
      </c>
      <c r="B23" s="61"/>
      <c r="C23" s="17">
        <v>1953949</v>
      </c>
      <c r="D23" s="44" t="s">
        <v>156</v>
      </c>
      <c r="E23" s="61"/>
      <c r="F23" s="8">
        <v>80</v>
      </c>
      <c r="G23" s="8">
        <v>60</v>
      </c>
      <c r="H23" s="8">
        <v>60</v>
      </c>
      <c r="I23" s="8">
        <v>70</v>
      </c>
      <c r="J23" s="8">
        <v>80</v>
      </c>
      <c r="K23" s="8">
        <v>50</v>
      </c>
      <c r="L23" s="50">
        <v>80</v>
      </c>
      <c r="M23" s="50">
        <v>60</v>
      </c>
      <c r="N23" s="50">
        <v>40</v>
      </c>
      <c r="O23" s="50">
        <v>60</v>
      </c>
      <c r="P23" s="50">
        <v>30</v>
      </c>
      <c r="Q23" s="50"/>
      <c r="R23" s="50"/>
      <c r="S23" s="50"/>
      <c r="T23" s="50"/>
      <c r="U23" s="38">
        <f t="shared" si="0"/>
        <v>8.9333333333333336</v>
      </c>
      <c r="V23" s="8">
        <v>90</v>
      </c>
      <c r="W23" s="49">
        <f t="shared" si="1"/>
        <v>27</v>
      </c>
      <c r="X23" s="14"/>
      <c r="Y23" s="49">
        <f t="shared" si="2"/>
        <v>0</v>
      </c>
      <c r="Z23" s="14"/>
      <c r="AA23" s="49">
        <f t="shared" si="3"/>
        <v>0</v>
      </c>
      <c r="AB23" s="49">
        <f t="shared" si="4"/>
        <v>35.933333333333337</v>
      </c>
    </row>
    <row r="24" spans="1:28" s="18" customFormat="1" ht="18" customHeight="1" x14ac:dyDescent="0.25">
      <c r="A24" s="17">
        <v>23</v>
      </c>
      <c r="B24" s="61"/>
      <c r="C24" s="17">
        <v>2105566</v>
      </c>
      <c r="D24" s="44" t="s">
        <v>157</v>
      </c>
      <c r="E24" s="61"/>
      <c r="F24" s="8">
        <v>80</v>
      </c>
      <c r="G24" s="8">
        <v>80</v>
      </c>
      <c r="H24" s="8">
        <v>80</v>
      </c>
      <c r="I24" s="8">
        <v>90</v>
      </c>
      <c r="J24" s="8">
        <v>90</v>
      </c>
      <c r="K24" s="8">
        <v>60</v>
      </c>
      <c r="L24" s="50">
        <v>60</v>
      </c>
      <c r="M24" s="50">
        <v>60</v>
      </c>
      <c r="N24" s="50">
        <v>100</v>
      </c>
      <c r="O24" s="50">
        <v>100</v>
      </c>
      <c r="P24" s="50">
        <v>60</v>
      </c>
      <c r="Q24" s="50"/>
      <c r="R24" s="50"/>
      <c r="S24" s="50"/>
      <c r="T24" s="50"/>
      <c r="U24" s="38">
        <f t="shared" si="0"/>
        <v>11.466666666666669</v>
      </c>
      <c r="V24" s="8">
        <v>58</v>
      </c>
      <c r="W24" s="49">
        <f t="shared" si="1"/>
        <v>17.399999999999999</v>
      </c>
      <c r="X24" s="14"/>
      <c r="Y24" s="49">
        <f t="shared" si="2"/>
        <v>0</v>
      </c>
      <c r="Z24" s="14"/>
      <c r="AA24" s="49">
        <f t="shared" si="3"/>
        <v>0</v>
      </c>
      <c r="AB24" s="49">
        <f t="shared" si="4"/>
        <v>28.866666666666667</v>
      </c>
    </row>
    <row r="25" spans="1:28" s="18" customFormat="1" ht="18" customHeight="1" x14ac:dyDescent="0.25">
      <c r="A25" s="17">
        <v>24</v>
      </c>
      <c r="B25" s="61"/>
      <c r="C25" s="17">
        <v>2039220</v>
      </c>
      <c r="D25" s="44" t="s">
        <v>158</v>
      </c>
      <c r="E25" s="61"/>
      <c r="F25" s="8">
        <v>70</v>
      </c>
      <c r="G25" s="8">
        <v>90</v>
      </c>
      <c r="H25" s="8">
        <v>80</v>
      </c>
      <c r="I25" s="8">
        <v>60</v>
      </c>
      <c r="J25" s="8">
        <v>70</v>
      </c>
      <c r="K25" s="8">
        <v>50</v>
      </c>
      <c r="L25" s="50">
        <v>60</v>
      </c>
      <c r="M25" s="50">
        <v>60</v>
      </c>
      <c r="N25" s="50">
        <v>40</v>
      </c>
      <c r="O25" s="50">
        <v>60</v>
      </c>
      <c r="P25" s="50">
        <v>50</v>
      </c>
      <c r="Q25" s="50"/>
      <c r="R25" s="50"/>
      <c r="S25" s="50"/>
      <c r="T25" s="50"/>
      <c r="U25" s="38">
        <f t="shared" si="0"/>
        <v>9.2000000000000011</v>
      </c>
      <c r="V25" s="8">
        <v>71</v>
      </c>
      <c r="W25" s="49">
        <f t="shared" si="1"/>
        <v>21.3</v>
      </c>
      <c r="X25" s="14"/>
      <c r="Y25" s="49">
        <f t="shared" si="2"/>
        <v>0</v>
      </c>
      <c r="Z25" s="14"/>
      <c r="AA25" s="49">
        <f t="shared" si="3"/>
        <v>0</v>
      </c>
      <c r="AB25" s="49">
        <f t="shared" si="4"/>
        <v>30.5</v>
      </c>
    </row>
    <row r="26" spans="1:28" s="18" customFormat="1" ht="18" customHeight="1" x14ac:dyDescent="0.25">
      <c r="A26" s="17">
        <v>25</v>
      </c>
      <c r="B26" s="61"/>
      <c r="C26" s="17">
        <v>2107018</v>
      </c>
      <c r="D26" s="44" t="s">
        <v>159</v>
      </c>
      <c r="E26" s="61"/>
      <c r="F26" s="8">
        <v>70</v>
      </c>
      <c r="G26" s="8">
        <v>60</v>
      </c>
      <c r="H26" s="8">
        <v>80</v>
      </c>
      <c r="I26" s="8">
        <v>0</v>
      </c>
      <c r="J26" s="8">
        <v>0</v>
      </c>
      <c r="K26" s="8">
        <v>0</v>
      </c>
      <c r="L26" s="50">
        <v>0</v>
      </c>
      <c r="M26" s="50">
        <v>70</v>
      </c>
      <c r="N26" s="50">
        <v>60</v>
      </c>
      <c r="O26" s="50">
        <v>100</v>
      </c>
      <c r="P26" s="50">
        <v>60</v>
      </c>
      <c r="Q26" s="50"/>
      <c r="R26" s="50"/>
      <c r="S26" s="50"/>
      <c r="T26" s="50"/>
      <c r="U26" s="38">
        <f t="shared" si="0"/>
        <v>6.6666666666666679</v>
      </c>
      <c r="V26" s="8">
        <v>61</v>
      </c>
      <c r="W26" s="49">
        <f t="shared" si="1"/>
        <v>18.3</v>
      </c>
      <c r="X26" s="14"/>
      <c r="Y26" s="49">
        <f t="shared" si="2"/>
        <v>0</v>
      </c>
      <c r="Z26" s="14"/>
      <c r="AA26" s="49">
        <f t="shared" si="3"/>
        <v>0</v>
      </c>
      <c r="AB26" s="49">
        <f t="shared" si="4"/>
        <v>24.966666666666669</v>
      </c>
    </row>
    <row r="27" spans="1:28" s="18" customFormat="1" ht="18" customHeight="1" x14ac:dyDescent="0.25">
      <c r="A27" s="17">
        <v>26</v>
      </c>
      <c r="B27" s="61">
        <v>6</v>
      </c>
      <c r="C27" s="17">
        <v>2106756</v>
      </c>
      <c r="D27" s="44" t="s">
        <v>160</v>
      </c>
      <c r="E27" s="61" t="s">
        <v>304</v>
      </c>
      <c r="F27" s="8">
        <v>60</v>
      </c>
      <c r="G27" s="8">
        <v>80</v>
      </c>
      <c r="H27" s="8">
        <v>80</v>
      </c>
      <c r="I27" s="8">
        <v>60</v>
      </c>
      <c r="J27" s="8">
        <v>80</v>
      </c>
      <c r="K27" s="8">
        <v>90</v>
      </c>
      <c r="L27" s="50">
        <v>80</v>
      </c>
      <c r="M27" s="50">
        <v>60</v>
      </c>
      <c r="N27" s="50">
        <v>40</v>
      </c>
      <c r="O27" s="50">
        <v>80</v>
      </c>
      <c r="P27" s="50">
        <v>20</v>
      </c>
      <c r="Q27" s="50"/>
      <c r="R27" s="50"/>
      <c r="S27" s="50"/>
      <c r="T27" s="50"/>
      <c r="U27" s="38">
        <f t="shared" si="0"/>
        <v>9.7333333333333343</v>
      </c>
      <c r="V27" s="8">
        <v>59</v>
      </c>
      <c r="W27" s="49">
        <f t="shared" si="1"/>
        <v>17.7</v>
      </c>
      <c r="X27" s="14"/>
      <c r="Y27" s="49">
        <f t="shared" si="2"/>
        <v>0</v>
      </c>
      <c r="Z27" s="14"/>
      <c r="AA27" s="49">
        <f t="shared" si="3"/>
        <v>0</v>
      </c>
      <c r="AB27" s="49">
        <f t="shared" si="4"/>
        <v>27.433333333333334</v>
      </c>
    </row>
    <row r="28" spans="1:28" s="18" customFormat="1" ht="18" customHeight="1" x14ac:dyDescent="0.25">
      <c r="A28" s="17">
        <v>27</v>
      </c>
      <c r="B28" s="61"/>
      <c r="C28" s="17">
        <v>2066082</v>
      </c>
      <c r="D28" s="44" t="s">
        <v>161</v>
      </c>
      <c r="E28" s="61"/>
      <c r="F28" s="8">
        <v>40</v>
      </c>
      <c r="G28" s="8">
        <v>80</v>
      </c>
      <c r="H28" s="8">
        <v>70</v>
      </c>
      <c r="I28" s="8">
        <v>80</v>
      </c>
      <c r="J28" s="8">
        <v>100</v>
      </c>
      <c r="K28" s="8">
        <v>100</v>
      </c>
      <c r="L28" s="50">
        <v>80</v>
      </c>
      <c r="M28" s="50">
        <v>90</v>
      </c>
      <c r="N28" s="50">
        <v>100</v>
      </c>
      <c r="O28" s="50">
        <v>100</v>
      </c>
      <c r="P28" s="50">
        <v>80</v>
      </c>
      <c r="Q28" s="50"/>
      <c r="R28" s="50"/>
      <c r="S28" s="50"/>
      <c r="T28" s="50"/>
      <c r="U28" s="38">
        <f t="shared" si="0"/>
        <v>12.266666666666667</v>
      </c>
      <c r="V28" s="8">
        <v>82</v>
      </c>
      <c r="W28" s="49">
        <f t="shared" si="1"/>
        <v>24.599999999999998</v>
      </c>
      <c r="X28" s="14"/>
      <c r="Y28" s="49">
        <f t="shared" si="2"/>
        <v>0</v>
      </c>
      <c r="Z28" s="14"/>
      <c r="AA28" s="49">
        <f t="shared" si="3"/>
        <v>0</v>
      </c>
      <c r="AB28" s="49">
        <f t="shared" si="4"/>
        <v>36.866666666666667</v>
      </c>
    </row>
    <row r="29" spans="1:28" s="18" customFormat="1" ht="18" customHeight="1" x14ac:dyDescent="0.25">
      <c r="A29" s="17">
        <v>28</v>
      </c>
      <c r="B29" s="61"/>
      <c r="C29" s="17">
        <v>2121383</v>
      </c>
      <c r="D29" s="44" t="s">
        <v>162</v>
      </c>
      <c r="E29" s="61"/>
      <c r="F29" s="8">
        <v>80</v>
      </c>
      <c r="G29" s="8">
        <v>90</v>
      </c>
      <c r="H29" s="8">
        <v>90</v>
      </c>
      <c r="I29" s="8">
        <v>70</v>
      </c>
      <c r="J29" s="8">
        <v>80</v>
      </c>
      <c r="K29" s="8">
        <v>70</v>
      </c>
      <c r="L29" s="50">
        <v>80</v>
      </c>
      <c r="M29" s="50">
        <v>50</v>
      </c>
      <c r="N29" s="50">
        <v>40</v>
      </c>
      <c r="O29" s="50">
        <v>80</v>
      </c>
      <c r="P29" s="50">
        <v>40</v>
      </c>
      <c r="Q29" s="50"/>
      <c r="R29" s="50"/>
      <c r="S29" s="50"/>
      <c r="T29" s="50"/>
      <c r="U29" s="38">
        <f t="shared" si="0"/>
        <v>10.266666666666667</v>
      </c>
      <c r="V29" s="8">
        <v>93</v>
      </c>
      <c r="W29" s="49">
        <f t="shared" si="1"/>
        <v>27.9</v>
      </c>
      <c r="X29" s="14"/>
      <c r="Y29" s="49">
        <f t="shared" si="2"/>
        <v>0</v>
      </c>
      <c r="Z29" s="14"/>
      <c r="AA29" s="49">
        <f t="shared" si="3"/>
        <v>0</v>
      </c>
      <c r="AB29" s="49">
        <f t="shared" si="4"/>
        <v>38.166666666666664</v>
      </c>
    </row>
    <row r="30" spans="1:28" s="18" customFormat="1" ht="18" customHeight="1" x14ac:dyDescent="0.25">
      <c r="A30" s="17">
        <v>29</v>
      </c>
      <c r="B30" s="61"/>
      <c r="C30" s="17">
        <v>2049934</v>
      </c>
      <c r="D30" s="44" t="s">
        <v>163</v>
      </c>
      <c r="E30" s="61"/>
      <c r="F30" s="8">
        <v>60</v>
      </c>
      <c r="G30" s="8">
        <v>60</v>
      </c>
      <c r="H30" s="8">
        <v>50</v>
      </c>
      <c r="I30" s="8">
        <v>80</v>
      </c>
      <c r="J30" s="8">
        <v>60</v>
      </c>
      <c r="K30" s="8">
        <v>80</v>
      </c>
      <c r="L30" s="50">
        <v>60</v>
      </c>
      <c r="M30" s="50">
        <v>80</v>
      </c>
      <c r="N30" s="50">
        <v>40</v>
      </c>
      <c r="O30" s="50">
        <v>40</v>
      </c>
      <c r="P30" s="50">
        <v>30</v>
      </c>
      <c r="Q30" s="50"/>
      <c r="R30" s="50"/>
      <c r="S30" s="50"/>
      <c r="T30" s="50"/>
      <c r="U30" s="38">
        <f t="shared" si="0"/>
        <v>8.5333333333333332</v>
      </c>
      <c r="V30" s="8">
        <v>95</v>
      </c>
      <c r="W30" s="49">
        <f t="shared" si="1"/>
        <v>28.5</v>
      </c>
      <c r="X30" s="14"/>
      <c r="Y30" s="49">
        <f t="shared" si="2"/>
        <v>0</v>
      </c>
      <c r="Z30" s="14"/>
      <c r="AA30" s="49">
        <f t="shared" si="3"/>
        <v>0</v>
      </c>
      <c r="AB30" s="49">
        <f t="shared" si="4"/>
        <v>37.033333333333331</v>
      </c>
    </row>
    <row r="31" spans="1:28" s="18" customFormat="1" ht="18" customHeight="1" x14ac:dyDescent="0.25">
      <c r="A31" s="17">
        <v>30</v>
      </c>
      <c r="B31" s="61"/>
      <c r="C31" s="17">
        <v>2098332</v>
      </c>
      <c r="D31" s="44" t="s">
        <v>164</v>
      </c>
      <c r="E31" s="61"/>
      <c r="F31" s="8">
        <v>100</v>
      </c>
      <c r="G31" s="8">
        <v>90</v>
      </c>
      <c r="H31" s="8">
        <v>70</v>
      </c>
      <c r="I31" s="8">
        <v>90</v>
      </c>
      <c r="J31" s="8">
        <v>70</v>
      </c>
      <c r="K31" s="8">
        <v>90</v>
      </c>
      <c r="L31" s="50">
        <v>60</v>
      </c>
      <c r="M31" s="50">
        <v>70</v>
      </c>
      <c r="N31" s="50">
        <v>60</v>
      </c>
      <c r="O31" s="50">
        <v>80</v>
      </c>
      <c r="P31" s="50">
        <v>60</v>
      </c>
      <c r="Q31" s="50"/>
      <c r="R31" s="50"/>
      <c r="S31" s="50"/>
      <c r="T31" s="50"/>
      <c r="U31" s="38">
        <f t="shared" si="0"/>
        <v>11.200000000000001</v>
      </c>
      <c r="V31" s="8">
        <v>100</v>
      </c>
      <c r="W31" s="49">
        <f t="shared" si="1"/>
        <v>30</v>
      </c>
      <c r="X31" s="14"/>
      <c r="Y31" s="49">
        <f t="shared" si="2"/>
        <v>0</v>
      </c>
      <c r="Z31" s="14"/>
      <c r="AA31" s="49">
        <f t="shared" si="3"/>
        <v>0</v>
      </c>
      <c r="AB31" s="49">
        <f t="shared" si="4"/>
        <v>41.2</v>
      </c>
    </row>
    <row r="32" spans="1:28" s="18" customFormat="1" ht="18" customHeight="1" x14ac:dyDescent="0.25">
      <c r="A32" s="17">
        <v>31</v>
      </c>
      <c r="B32" s="61">
        <v>7</v>
      </c>
      <c r="C32" s="17">
        <v>1982098</v>
      </c>
      <c r="D32" s="44" t="s">
        <v>165</v>
      </c>
      <c r="E32" s="61" t="s">
        <v>305</v>
      </c>
      <c r="F32" s="8">
        <v>0</v>
      </c>
      <c r="G32" s="8">
        <v>100</v>
      </c>
      <c r="H32" s="8">
        <v>0</v>
      </c>
      <c r="I32" s="8">
        <v>0</v>
      </c>
      <c r="J32" s="8">
        <v>0</v>
      </c>
      <c r="K32" s="8">
        <v>0</v>
      </c>
      <c r="L32" s="50">
        <v>0</v>
      </c>
      <c r="M32" s="50">
        <v>60</v>
      </c>
      <c r="N32" s="50">
        <v>60</v>
      </c>
      <c r="O32" s="50">
        <v>0</v>
      </c>
      <c r="P32" s="50">
        <v>50</v>
      </c>
      <c r="Q32" s="50"/>
      <c r="R32" s="50"/>
      <c r="S32" s="50"/>
      <c r="T32" s="50"/>
      <c r="U32" s="38">
        <f t="shared" si="0"/>
        <v>3.6</v>
      </c>
      <c r="V32" s="8">
        <v>71</v>
      </c>
      <c r="W32" s="49">
        <f t="shared" si="1"/>
        <v>21.3</v>
      </c>
      <c r="X32" s="14"/>
      <c r="Y32" s="49">
        <f t="shared" si="2"/>
        <v>0</v>
      </c>
      <c r="Z32" s="14"/>
      <c r="AA32" s="49">
        <f t="shared" si="3"/>
        <v>0</v>
      </c>
      <c r="AB32" s="49">
        <f t="shared" si="4"/>
        <v>24.900000000000002</v>
      </c>
    </row>
    <row r="33" spans="1:28" s="18" customFormat="1" ht="18" customHeight="1" x14ac:dyDescent="0.25">
      <c r="A33" s="17">
        <v>32</v>
      </c>
      <c r="B33" s="61"/>
      <c r="C33" s="17">
        <v>2098313</v>
      </c>
      <c r="D33" s="44" t="s">
        <v>166</v>
      </c>
      <c r="E33" s="61"/>
      <c r="F33" s="8">
        <v>90</v>
      </c>
      <c r="G33" s="8">
        <v>80</v>
      </c>
      <c r="H33" s="8">
        <v>80</v>
      </c>
      <c r="I33" s="8">
        <v>60</v>
      </c>
      <c r="J33" s="8">
        <v>80</v>
      </c>
      <c r="K33" s="8">
        <v>80</v>
      </c>
      <c r="L33" s="50">
        <v>80</v>
      </c>
      <c r="M33" s="50">
        <v>50</v>
      </c>
      <c r="N33" s="50">
        <v>80</v>
      </c>
      <c r="O33" s="50">
        <v>60</v>
      </c>
      <c r="P33" s="50">
        <v>80</v>
      </c>
      <c r="Q33" s="50"/>
      <c r="R33" s="50"/>
      <c r="S33" s="50"/>
      <c r="T33" s="50"/>
      <c r="U33" s="38">
        <f t="shared" si="0"/>
        <v>10.933333333333334</v>
      </c>
      <c r="V33" s="8">
        <v>100</v>
      </c>
      <c r="W33" s="49">
        <f t="shared" si="1"/>
        <v>30</v>
      </c>
      <c r="X33" s="14"/>
      <c r="Y33" s="49">
        <f t="shared" si="2"/>
        <v>0</v>
      </c>
      <c r="Z33" s="14"/>
      <c r="AA33" s="49">
        <f t="shared" si="3"/>
        <v>0</v>
      </c>
      <c r="AB33" s="49">
        <f t="shared" si="4"/>
        <v>40.933333333333337</v>
      </c>
    </row>
    <row r="34" spans="1:28" s="18" customFormat="1" ht="18" customHeight="1" x14ac:dyDescent="0.25">
      <c r="A34" s="17">
        <v>33</v>
      </c>
      <c r="B34" s="61"/>
      <c r="C34" s="17">
        <v>2100617</v>
      </c>
      <c r="D34" s="44" t="s">
        <v>167</v>
      </c>
      <c r="E34" s="61"/>
      <c r="F34" s="8">
        <v>0</v>
      </c>
      <c r="G34" s="8">
        <v>0</v>
      </c>
      <c r="H34" s="8">
        <v>90</v>
      </c>
      <c r="I34" s="8">
        <v>0</v>
      </c>
      <c r="J34" s="8">
        <v>0</v>
      </c>
      <c r="K34" s="8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/>
      <c r="R34" s="50"/>
      <c r="S34" s="50"/>
      <c r="T34" s="50"/>
      <c r="U34" s="38">
        <f t="shared" si="0"/>
        <v>1.2000000000000002</v>
      </c>
      <c r="V34" s="8">
        <v>47</v>
      </c>
      <c r="W34" s="49">
        <f t="shared" si="1"/>
        <v>14.1</v>
      </c>
      <c r="X34" s="14"/>
      <c r="Y34" s="49">
        <f t="shared" si="2"/>
        <v>0</v>
      </c>
      <c r="Z34" s="14"/>
      <c r="AA34" s="49">
        <f t="shared" si="3"/>
        <v>0</v>
      </c>
      <c r="AB34" s="49">
        <f t="shared" si="4"/>
        <v>15.3</v>
      </c>
    </row>
    <row r="35" spans="1:28" s="18" customFormat="1" ht="18" customHeight="1" x14ac:dyDescent="0.25">
      <c r="A35" s="17">
        <v>34</v>
      </c>
      <c r="B35" s="61"/>
      <c r="C35" s="17">
        <v>2179854</v>
      </c>
      <c r="D35" s="44" t="s">
        <v>168</v>
      </c>
      <c r="E35" s="61"/>
      <c r="F35" s="8">
        <v>60</v>
      </c>
      <c r="G35" s="8">
        <v>0</v>
      </c>
      <c r="H35" s="8">
        <v>70</v>
      </c>
      <c r="I35" s="8">
        <v>0</v>
      </c>
      <c r="J35" s="8">
        <v>0</v>
      </c>
      <c r="K35" s="8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/>
      <c r="R35" s="50"/>
      <c r="S35" s="50"/>
      <c r="T35" s="50"/>
      <c r="U35" s="38">
        <f t="shared" si="0"/>
        <v>1.7333333333333334</v>
      </c>
      <c r="V35" s="8">
        <v>95</v>
      </c>
      <c r="W35" s="49">
        <f t="shared" si="1"/>
        <v>28.5</v>
      </c>
      <c r="X35" s="14"/>
      <c r="Y35" s="49">
        <f t="shared" si="2"/>
        <v>0</v>
      </c>
      <c r="Z35" s="14"/>
      <c r="AA35" s="49">
        <f t="shared" si="3"/>
        <v>0</v>
      </c>
      <c r="AB35" s="49">
        <f t="shared" si="4"/>
        <v>30.233333333333334</v>
      </c>
    </row>
    <row r="36" spans="1:28" s="18" customFormat="1" ht="18" customHeight="1" x14ac:dyDescent="0.25">
      <c r="A36" s="17">
        <v>35</v>
      </c>
      <c r="B36" s="61"/>
      <c r="C36" s="17">
        <v>2040334</v>
      </c>
      <c r="D36" s="44" t="s">
        <v>169</v>
      </c>
      <c r="E36" s="61"/>
      <c r="F36" s="8">
        <v>60</v>
      </c>
      <c r="G36" s="8">
        <v>30</v>
      </c>
      <c r="H36" s="8">
        <v>0</v>
      </c>
      <c r="I36" s="8">
        <v>50</v>
      </c>
      <c r="J36" s="8">
        <v>0</v>
      </c>
      <c r="K36" s="8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/>
      <c r="R36" s="50"/>
      <c r="S36" s="50"/>
      <c r="T36" s="50"/>
      <c r="U36" s="38">
        <f t="shared" si="0"/>
        <v>1.8666666666666669</v>
      </c>
      <c r="V36" s="8">
        <v>19</v>
      </c>
      <c r="W36" s="49">
        <f t="shared" si="1"/>
        <v>5.7</v>
      </c>
      <c r="X36" s="14"/>
      <c r="Y36" s="49">
        <f t="shared" si="2"/>
        <v>0</v>
      </c>
      <c r="Z36" s="14"/>
      <c r="AA36" s="49">
        <f t="shared" si="3"/>
        <v>0</v>
      </c>
      <c r="AB36" s="49">
        <f t="shared" si="4"/>
        <v>7.5666666666666673</v>
      </c>
    </row>
    <row r="37" spans="1:28" s="18" customFormat="1" ht="18" customHeight="1" x14ac:dyDescent="0.25">
      <c r="A37" s="17">
        <v>36</v>
      </c>
      <c r="B37" s="61">
        <v>8</v>
      </c>
      <c r="C37" s="17">
        <v>2023567</v>
      </c>
      <c r="D37" s="44" t="s">
        <v>170</v>
      </c>
      <c r="E37" s="61" t="s">
        <v>306</v>
      </c>
      <c r="F37" s="8">
        <v>0</v>
      </c>
      <c r="G37" s="8">
        <v>40</v>
      </c>
      <c r="H37" s="8">
        <v>40</v>
      </c>
      <c r="I37" s="8">
        <v>60</v>
      </c>
      <c r="J37" s="8">
        <v>60</v>
      </c>
      <c r="K37" s="8">
        <v>40</v>
      </c>
      <c r="L37" s="50">
        <v>80</v>
      </c>
      <c r="M37" s="50">
        <v>70</v>
      </c>
      <c r="N37" s="50">
        <v>40</v>
      </c>
      <c r="O37" s="50">
        <v>40</v>
      </c>
      <c r="P37" s="50">
        <v>30</v>
      </c>
      <c r="Q37" s="50"/>
      <c r="R37" s="50"/>
      <c r="S37" s="50"/>
      <c r="T37" s="50"/>
      <c r="U37" s="38">
        <f t="shared" si="0"/>
        <v>6.6666666666666679</v>
      </c>
      <c r="V37" s="8">
        <v>95</v>
      </c>
      <c r="W37" s="49">
        <f t="shared" si="1"/>
        <v>28.5</v>
      </c>
      <c r="X37" s="14"/>
      <c r="Y37" s="49">
        <f t="shared" si="2"/>
        <v>0</v>
      </c>
      <c r="Z37" s="14"/>
      <c r="AA37" s="49">
        <f t="shared" si="3"/>
        <v>0</v>
      </c>
      <c r="AB37" s="49">
        <f t="shared" si="4"/>
        <v>35.166666666666671</v>
      </c>
    </row>
    <row r="38" spans="1:28" s="18" customFormat="1" ht="18" customHeight="1" x14ac:dyDescent="0.25">
      <c r="A38" s="17">
        <v>37</v>
      </c>
      <c r="B38" s="61"/>
      <c r="C38" s="17">
        <v>2027925</v>
      </c>
      <c r="D38" s="44" t="s">
        <v>171</v>
      </c>
      <c r="E38" s="61"/>
      <c r="F38" s="8">
        <v>70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50">
        <v>0</v>
      </c>
      <c r="M38" s="50">
        <v>80</v>
      </c>
      <c r="N38" s="50">
        <v>80</v>
      </c>
      <c r="O38" s="50">
        <v>100</v>
      </c>
      <c r="P38" s="50">
        <v>40</v>
      </c>
      <c r="Q38" s="50"/>
      <c r="R38" s="50"/>
      <c r="S38" s="50"/>
      <c r="T38" s="50"/>
      <c r="U38" s="38">
        <f t="shared" si="0"/>
        <v>4.9333333333333336</v>
      </c>
      <c r="V38" s="8">
        <v>51</v>
      </c>
      <c r="W38" s="49">
        <f t="shared" si="1"/>
        <v>15.299999999999999</v>
      </c>
      <c r="X38" s="14"/>
      <c r="Y38" s="49">
        <f t="shared" si="2"/>
        <v>0</v>
      </c>
      <c r="Z38" s="14"/>
      <c r="AA38" s="49">
        <f t="shared" si="3"/>
        <v>0</v>
      </c>
      <c r="AB38" s="49">
        <f t="shared" si="4"/>
        <v>20.233333333333334</v>
      </c>
    </row>
    <row r="39" spans="1:28" s="18" customFormat="1" ht="18" customHeight="1" x14ac:dyDescent="0.25">
      <c r="A39" s="17">
        <v>38</v>
      </c>
      <c r="B39" s="61"/>
      <c r="C39" s="17">
        <v>2106396</v>
      </c>
      <c r="D39" s="44" t="s">
        <v>172</v>
      </c>
      <c r="E39" s="61"/>
      <c r="F39" s="8">
        <v>0</v>
      </c>
      <c r="G39" s="8">
        <v>30</v>
      </c>
      <c r="H39" s="8">
        <v>0</v>
      </c>
      <c r="I39" s="8">
        <v>0</v>
      </c>
      <c r="J39" s="8">
        <v>0</v>
      </c>
      <c r="K39" s="8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/>
      <c r="R39" s="50"/>
      <c r="S39" s="50"/>
      <c r="T39" s="50"/>
      <c r="U39" s="38">
        <f t="shared" si="0"/>
        <v>0.4</v>
      </c>
      <c r="V39" s="8">
        <v>90</v>
      </c>
      <c r="W39" s="49">
        <f t="shared" si="1"/>
        <v>27</v>
      </c>
      <c r="X39" s="14"/>
      <c r="Y39" s="49">
        <f t="shared" si="2"/>
        <v>0</v>
      </c>
      <c r="Z39" s="14"/>
      <c r="AA39" s="49">
        <f t="shared" si="3"/>
        <v>0</v>
      </c>
      <c r="AB39" s="49">
        <f t="shared" si="4"/>
        <v>27.4</v>
      </c>
    </row>
    <row r="40" spans="1:28" s="18" customFormat="1" ht="18" customHeight="1" x14ac:dyDescent="0.25">
      <c r="A40" s="17">
        <v>39</v>
      </c>
      <c r="B40" s="61"/>
      <c r="C40" s="17">
        <v>2095848</v>
      </c>
      <c r="D40" s="44" t="s">
        <v>173</v>
      </c>
      <c r="E40" s="61"/>
      <c r="F40" s="8">
        <v>90</v>
      </c>
      <c r="G40" s="8">
        <v>60</v>
      </c>
      <c r="H40" s="8">
        <v>50</v>
      </c>
      <c r="I40" s="8">
        <v>50</v>
      </c>
      <c r="J40" s="8">
        <v>60</v>
      </c>
      <c r="K40" s="8">
        <v>40</v>
      </c>
      <c r="L40" s="50">
        <v>80</v>
      </c>
      <c r="M40" s="50">
        <v>0</v>
      </c>
      <c r="N40" s="50">
        <v>0</v>
      </c>
      <c r="O40" s="50">
        <v>0</v>
      </c>
      <c r="P40" s="50">
        <v>0</v>
      </c>
      <c r="Q40" s="50"/>
      <c r="R40" s="50"/>
      <c r="S40" s="50"/>
      <c r="T40" s="50"/>
      <c r="U40" s="38">
        <f t="shared" si="0"/>
        <v>5.7333333333333343</v>
      </c>
      <c r="V40" s="8">
        <v>50</v>
      </c>
      <c r="W40" s="49">
        <f t="shared" si="1"/>
        <v>15</v>
      </c>
      <c r="X40" s="14"/>
      <c r="Y40" s="49">
        <f t="shared" si="2"/>
        <v>0</v>
      </c>
      <c r="Z40" s="14"/>
      <c r="AA40" s="49">
        <f t="shared" si="3"/>
        <v>0</v>
      </c>
      <c r="AB40" s="49">
        <f t="shared" si="4"/>
        <v>20.733333333333334</v>
      </c>
    </row>
    <row r="41" spans="1:28" s="18" customFormat="1" ht="18" customHeight="1" x14ac:dyDescent="0.25">
      <c r="A41" s="17">
        <v>40</v>
      </c>
      <c r="B41" s="61"/>
      <c r="C41" s="17">
        <v>2125998</v>
      </c>
      <c r="D41" s="44" t="s">
        <v>174</v>
      </c>
      <c r="E41" s="61"/>
      <c r="F41" s="8">
        <v>60</v>
      </c>
      <c r="G41" s="8">
        <v>70</v>
      </c>
      <c r="H41" s="8">
        <v>90</v>
      </c>
      <c r="I41" s="8">
        <v>60</v>
      </c>
      <c r="J41" s="8">
        <v>80</v>
      </c>
      <c r="K41" s="8">
        <v>60</v>
      </c>
      <c r="L41" s="50">
        <v>80</v>
      </c>
      <c r="M41" s="50">
        <v>60</v>
      </c>
      <c r="N41" s="50">
        <v>60</v>
      </c>
      <c r="O41" s="50">
        <v>20</v>
      </c>
      <c r="P41" s="50">
        <v>60</v>
      </c>
      <c r="Q41" s="50"/>
      <c r="R41" s="50"/>
      <c r="S41" s="50"/>
      <c r="T41" s="50"/>
      <c r="U41" s="38">
        <f t="shared" si="0"/>
        <v>9.3333333333333339</v>
      </c>
      <c r="V41" s="8">
        <v>75</v>
      </c>
      <c r="W41" s="49">
        <f t="shared" si="1"/>
        <v>22.5</v>
      </c>
      <c r="X41" s="14"/>
      <c r="Y41" s="49">
        <f t="shared" si="2"/>
        <v>0</v>
      </c>
      <c r="Z41" s="14"/>
      <c r="AA41" s="49">
        <f t="shared" si="3"/>
        <v>0</v>
      </c>
      <c r="AB41" s="49">
        <f t="shared" si="4"/>
        <v>31.833333333333336</v>
      </c>
    </row>
    <row r="42" spans="1:28" s="18" customFormat="1" ht="18" customHeight="1" x14ac:dyDescent="0.25">
      <c r="A42" s="17">
        <v>41</v>
      </c>
      <c r="B42" s="61">
        <v>9</v>
      </c>
      <c r="C42" s="17">
        <v>2096126</v>
      </c>
      <c r="D42" s="44" t="s">
        <v>175</v>
      </c>
      <c r="E42" s="61" t="s">
        <v>307</v>
      </c>
      <c r="F42" s="52">
        <v>70</v>
      </c>
      <c r="G42" s="8">
        <v>70</v>
      </c>
      <c r="H42" s="8">
        <v>60</v>
      </c>
      <c r="I42" s="8">
        <v>0</v>
      </c>
      <c r="J42" s="8">
        <v>0</v>
      </c>
      <c r="K42" s="8">
        <v>0</v>
      </c>
      <c r="L42" s="50">
        <v>0</v>
      </c>
      <c r="M42" s="50">
        <v>80</v>
      </c>
      <c r="N42" s="50">
        <v>80</v>
      </c>
      <c r="O42" s="50">
        <v>100</v>
      </c>
      <c r="P42" s="50">
        <v>70</v>
      </c>
      <c r="Q42" s="50"/>
      <c r="R42" s="50"/>
      <c r="S42" s="50"/>
      <c r="T42" s="50"/>
      <c r="U42" s="38">
        <f t="shared" si="0"/>
        <v>7.0666666666666673</v>
      </c>
      <c r="V42" s="8">
        <v>41</v>
      </c>
      <c r="W42" s="49">
        <f t="shared" si="1"/>
        <v>12.299999999999999</v>
      </c>
      <c r="X42" s="14"/>
      <c r="Y42" s="49">
        <f t="shared" si="2"/>
        <v>0</v>
      </c>
      <c r="Z42" s="14"/>
      <c r="AA42" s="49">
        <f t="shared" si="3"/>
        <v>0</v>
      </c>
      <c r="AB42" s="49">
        <f t="shared" si="4"/>
        <v>19.366666666666667</v>
      </c>
    </row>
    <row r="43" spans="1:28" s="18" customFormat="1" ht="18" customHeight="1" x14ac:dyDescent="0.25">
      <c r="A43" s="17">
        <v>42</v>
      </c>
      <c r="B43" s="61"/>
      <c r="C43" s="17">
        <v>2009493</v>
      </c>
      <c r="D43" s="44" t="s">
        <v>176</v>
      </c>
      <c r="E43" s="61"/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/>
      <c r="R43" s="50"/>
      <c r="S43" s="50"/>
      <c r="T43" s="50"/>
      <c r="U43" s="38">
        <f t="shared" si="0"/>
        <v>0</v>
      </c>
      <c r="V43" s="8">
        <v>30</v>
      </c>
      <c r="W43" s="49">
        <f t="shared" si="1"/>
        <v>9</v>
      </c>
      <c r="X43" s="14"/>
      <c r="Y43" s="49">
        <f t="shared" si="2"/>
        <v>0</v>
      </c>
      <c r="Z43" s="14"/>
      <c r="AA43" s="49">
        <f t="shared" si="3"/>
        <v>0</v>
      </c>
      <c r="AB43" s="49">
        <f t="shared" si="4"/>
        <v>9</v>
      </c>
    </row>
    <row r="44" spans="1:28" s="18" customFormat="1" ht="18" customHeight="1" x14ac:dyDescent="0.25">
      <c r="A44" s="17">
        <v>43</v>
      </c>
      <c r="B44" s="61"/>
      <c r="C44" s="17">
        <v>2104383</v>
      </c>
      <c r="D44" s="44" t="s">
        <v>177</v>
      </c>
      <c r="E44" s="61"/>
      <c r="F44" s="8">
        <v>80</v>
      </c>
      <c r="G44" s="8">
        <v>80</v>
      </c>
      <c r="H44" s="8">
        <v>70</v>
      </c>
      <c r="I44" s="8">
        <v>0</v>
      </c>
      <c r="J44" s="8">
        <v>0</v>
      </c>
      <c r="K44" s="8">
        <v>0</v>
      </c>
      <c r="L44" s="50">
        <v>0</v>
      </c>
      <c r="M44" s="50">
        <v>70</v>
      </c>
      <c r="N44" s="50">
        <v>80</v>
      </c>
      <c r="O44" s="50">
        <v>40</v>
      </c>
      <c r="P44" s="50">
        <v>60</v>
      </c>
      <c r="Q44" s="50"/>
      <c r="R44" s="50"/>
      <c r="S44" s="50"/>
      <c r="T44" s="50"/>
      <c r="U44" s="38">
        <f t="shared" si="0"/>
        <v>6.4</v>
      </c>
      <c r="V44" s="8">
        <v>93</v>
      </c>
      <c r="W44" s="49">
        <f t="shared" si="1"/>
        <v>27.9</v>
      </c>
      <c r="X44" s="14"/>
      <c r="Y44" s="49">
        <f t="shared" si="2"/>
        <v>0</v>
      </c>
      <c r="Z44" s="14"/>
      <c r="AA44" s="49">
        <f t="shared" si="3"/>
        <v>0</v>
      </c>
      <c r="AB44" s="49">
        <f t="shared" si="4"/>
        <v>34.299999999999997</v>
      </c>
    </row>
    <row r="45" spans="1:28" s="18" customFormat="1" ht="18" customHeight="1" x14ac:dyDescent="0.25">
      <c r="A45" s="17">
        <v>44</v>
      </c>
      <c r="B45" s="61"/>
      <c r="C45" s="17">
        <v>1894964</v>
      </c>
      <c r="D45" s="44" t="s">
        <v>178</v>
      </c>
      <c r="E45" s="61"/>
      <c r="F45" s="8">
        <v>20</v>
      </c>
      <c r="G45" s="8">
        <v>50</v>
      </c>
      <c r="H45" s="8">
        <v>60</v>
      </c>
      <c r="I45" s="8">
        <v>0</v>
      </c>
      <c r="J45" s="8">
        <v>0</v>
      </c>
      <c r="K45" s="8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/>
      <c r="R45" s="50"/>
      <c r="S45" s="50"/>
      <c r="T45" s="50"/>
      <c r="U45" s="38">
        <f t="shared" si="0"/>
        <v>1.7333333333333334</v>
      </c>
      <c r="V45" s="8">
        <v>81</v>
      </c>
      <c r="W45" s="49">
        <f t="shared" si="1"/>
        <v>24.3</v>
      </c>
      <c r="X45" s="14"/>
      <c r="Y45" s="49">
        <f t="shared" si="2"/>
        <v>0</v>
      </c>
      <c r="Z45" s="14"/>
      <c r="AA45" s="49">
        <f t="shared" si="3"/>
        <v>0</v>
      </c>
      <c r="AB45" s="49">
        <f t="shared" si="4"/>
        <v>26.033333333333335</v>
      </c>
    </row>
    <row r="46" spans="1:28" s="18" customFormat="1" ht="18" customHeight="1" x14ac:dyDescent="0.25">
      <c r="A46" s="17">
        <v>45</v>
      </c>
      <c r="B46" s="61"/>
      <c r="C46" s="17">
        <v>2173853</v>
      </c>
      <c r="D46" s="44" t="s">
        <v>179</v>
      </c>
      <c r="E46" s="61"/>
      <c r="F46" s="8">
        <v>60</v>
      </c>
      <c r="G46" s="8">
        <v>70</v>
      </c>
      <c r="H46" s="8">
        <v>90</v>
      </c>
      <c r="I46" s="8">
        <v>60</v>
      </c>
      <c r="J46" s="8">
        <v>80</v>
      </c>
      <c r="K46" s="8">
        <v>40</v>
      </c>
      <c r="L46" s="50">
        <v>80</v>
      </c>
      <c r="M46" s="50">
        <v>60</v>
      </c>
      <c r="N46" s="50">
        <v>60</v>
      </c>
      <c r="O46" s="50">
        <v>0</v>
      </c>
      <c r="P46" s="50">
        <v>70</v>
      </c>
      <c r="Q46" s="50"/>
      <c r="R46" s="50"/>
      <c r="S46" s="50"/>
      <c r="T46" s="50"/>
      <c r="U46" s="38">
        <f t="shared" si="0"/>
        <v>8.9333333333333336</v>
      </c>
      <c r="V46" s="8">
        <v>91</v>
      </c>
      <c r="W46" s="49">
        <f t="shared" si="1"/>
        <v>27.3</v>
      </c>
      <c r="X46" s="14"/>
      <c r="Y46" s="49">
        <f t="shared" si="2"/>
        <v>0</v>
      </c>
      <c r="Z46" s="14"/>
      <c r="AA46" s="49">
        <f t="shared" si="3"/>
        <v>0</v>
      </c>
      <c r="AB46" s="49">
        <f t="shared" si="4"/>
        <v>36.233333333333334</v>
      </c>
    </row>
    <row r="47" spans="1:28" s="18" customFormat="1" ht="18" customHeight="1" x14ac:dyDescent="0.25">
      <c r="A47" s="17">
        <v>46</v>
      </c>
      <c r="B47" s="61">
        <v>10</v>
      </c>
      <c r="C47" s="17">
        <v>2095648</v>
      </c>
      <c r="D47" s="44" t="s">
        <v>180</v>
      </c>
      <c r="E47" s="61" t="s">
        <v>308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/>
      <c r="R47" s="50"/>
      <c r="S47" s="50"/>
      <c r="T47" s="50"/>
      <c r="U47" s="38">
        <f t="shared" si="0"/>
        <v>0</v>
      </c>
      <c r="V47" s="8">
        <v>100</v>
      </c>
      <c r="W47" s="49">
        <f t="shared" si="1"/>
        <v>30</v>
      </c>
      <c r="X47" s="14"/>
      <c r="Y47" s="49">
        <f t="shared" si="2"/>
        <v>0</v>
      </c>
      <c r="Z47" s="14"/>
      <c r="AA47" s="49">
        <f t="shared" si="3"/>
        <v>0</v>
      </c>
      <c r="AB47" s="49">
        <f t="shared" si="4"/>
        <v>30</v>
      </c>
    </row>
    <row r="48" spans="1:28" s="18" customFormat="1" ht="18" customHeight="1" x14ac:dyDescent="0.25">
      <c r="A48" s="17">
        <v>47</v>
      </c>
      <c r="B48" s="61"/>
      <c r="C48" s="17">
        <v>2005273</v>
      </c>
      <c r="D48" s="44" t="s">
        <v>181</v>
      </c>
      <c r="E48" s="61"/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/>
      <c r="R48" s="50"/>
      <c r="S48" s="50"/>
      <c r="T48" s="50"/>
      <c r="U48" s="38">
        <f t="shared" si="0"/>
        <v>0</v>
      </c>
      <c r="V48" s="8">
        <v>59</v>
      </c>
      <c r="W48" s="49">
        <f t="shared" si="1"/>
        <v>17.7</v>
      </c>
      <c r="X48" s="14"/>
      <c r="Y48" s="49">
        <f t="shared" si="2"/>
        <v>0</v>
      </c>
      <c r="Z48" s="14"/>
      <c r="AA48" s="49">
        <f t="shared" si="3"/>
        <v>0</v>
      </c>
      <c r="AB48" s="49">
        <f t="shared" si="4"/>
        <v>17.7</v>
      </c>
    </row>
    <row r="49" spans="1:28" s="18" customFormat="1" ht="18" customHeight="1" x14ac:dyDescent="0.25">
      <c r="A49" s="17">
        <v>48</v>
      </c>
      <c r="B49" s="61"/>
      <c r="C49" s="17">
        <v>2179892</v>
      </c>
      <c r="D49" s="44" t="s">
        <v>182</v>
      </c>
      <c r="E49" s="61"/>
      <c r="F49" s="8">
        <v>90</v>
      </c>
      <c r="G49" s="8">
        <v>90</v>
      </c>
      <c r="H49" s="8">
        <v>80</v>
      </c>
      <c r="I49" s="8">
        <v>50</v>
      </c>
      <c r="J49" s="8">
        <v>70</v>
      </c>
      <c r="K49" s="8">
        <v>70</v>
      </c>
      <c r="L49" s="50">
        <v>80</v>
      </c>
      <c r="M49" s="50">
        <v>80</v>
      </c>
      <c r="N49" s="50">
        <v>80</v>
      </c>
      <c r="O49" s="50">
        <v>80</v>
      </c>
      <c r="P49" s="50">
        <v>70</v>
      </c>
      <c r="Q49" s="50"/>
      <c r="R49" s="50"/>
      <c r="S49" s="50"/>
      <c r="T49" s="50"/>
      <c r="U49" s="38">
        <f t="shared" si="0"/>
        <v>11.200000000000001</v>
      </c>
      <c r="V49" s="8">
        <v>100</v>
      </c>
      <c r="W49" s="49">
        <f t="shared" si="1"/>
        <v>30</v>
      </c>
      <c r="X49" s="14"/>
      <c r="Y49" s="49">
        <f t="shared" si="2"/>
        <v>0</v>
      </c>
      <c r="Z49" s="14"/>
      <c r="AA49" s="49">
        <f t="shared" si="3"/>
        <v>0</v>
      </c>
      <c r="AB49" s="49">
        <f t="shared" si="4"/>
        <v>41.2</v>
      </c>
    </row>
    <row r="50" spans="1:28" s="18" customFormat="1" ht="18" customHeight="1" x14ac:dyDescent="0.25">
      <c r="A50" s="17">
        <v>49</v>
      </c>
      <c r="B50" s="61"/>
      <c r="C50" s="17">
        <v>2102095</v>
      </c>
      <c r="D50" s="44" t="s">
        <v>183</v>
      </c>
      <c r="E50" s="61"/>
      <c r="F50" s="8">
        <v>70</v>
      </c>
      <c r="G50" s="8">
        <v>60</v>
      </c>
      <c r="H50" s="8">
        <v>60</v>
      </c>
      <c r="I50" s="8">
        <v>60</v>
      </c>
      <c r="J50" s="8">
        <v>50</v>
      </c>
      <c r="K50" s="8">
        <v>0</v>
      </c>
      <c r="L50" s="50">
        <v>0</v>
      </c>
      <c r="M50" s="50">
        <v>80</v>
      </c>
      <c r="N50" s="50">
        <v>40</v>
      </c>
      <c r="O50" s="50">
        <v>100</v>
      </c>
      <c r="P50" s="50">
        <v>40</v>
      </c>
      <c r="Q50" s="50"/>
      <c r="R50" s="50"/>
      <c r="S50" s="50"/>
      <c r="T50" s="50"/>
      <c r="U50" s="38">
        <f t="shared" si="0"/>
        <v>7.4666666666666677</v>
      </c>
      <c r="V50" s="8">
        <v>100</v>
      </c>
      <c r="W50" s="49">
        <f t="shared" si="1"/>
        <v>30</v>
      </c>
      <c r="X50" s="14"/>
      <c r="Y50" s="49">
        <f t="shared" si="2"/>
        <v>0</v>
      </c>
      <c r="Z50" s="14"/>
      <c r="AA50" s="49">
        <f t="shared" si="3"/>
        <v>0</v>
      </c>
      <c r="AB50" s="49">
        <f t="shared" si="4"/>
        <v>37.466666666666669</v>
      </c>
    </row>
    <row r="51" spans="1:28" s="18" customFormat="1" ht="18" customHeight="1" x14ac:dyDescent="0.25">
      <c r="A51" s="17">
        <v>50</v>
      </c>
      <c r="B51" s="61"/>
      <c r="C51" s="17">
        <v>2114024</v>
      </c>
      <c r="D51" s="44" t="s">
        <v>12</v>
      </c>
      <c r="E51" s="61"/>
      <c r="F51" s="8">
        <v>0</v>
      </c>
      <c r="G51" s="8">
        <v>70</v>
      </c>
      <c r="H51" s="8">
        <v>80</v>
      </c>
      <c r="I51" s="8">
        <v>80</v>
      </c>
      <c r="J51" s="8">
        <v>80</v>
      </c>
      <c r="K51" s="8">
        <v>50</v>
      </c>
      <c r="L51" s="50">
        <v>40</v>
      </c>
      <c r="M51" s="50">
        <v>40</v>
      </c>
      <c r="N51" s="50">
        <v>60</v>
      </c>
      <c r="O51" s="50">
        <v>100</v>
      </c>
      <c r="P51" s="50">
        <v>70</v>
      </c>
      <c r="Q51" s="50"/>
      <c r="R51" s="50"/>
      <c r="S51" s="50"/>
      <c r="T51" s="50"/>
      <c r="U51" s="38">
        <f t="shared" si="0"/>
        <v>8.9333333333333336</v>
      </c>
      <c r="V51" s="8">
        <v>71</v>
      </c>
      <c r="W51" s="49">
        <f t="shared" si="1"/>
        <v>21.3</v>
      </c>
      <c r="X51" s="14"/>
      <c r="Y51" s="49">
        <f t="shared" si="2"/>
        <v>0</v>
      </c>
      <c r="Z51" s="14"/>
      <c r="AA51" s="49">
        <f t="shared" si="3"/>
        <v>0</v>
      </c>
      <c r="AB51" s="49">
        <f t="shared" si="4"/>
        <v>30.233333333333334</v>
      </c>
    </row>
    <row r="52" spans="1:28" s="18" customFormat="1" ht="15.75" customHeight="1" x14ac:dyDescent="0.25">
      <c r="A52" s="17">
        <v>51</v>
      </c>
      <c r="B52" s="61">
        <v>11</v>
      </c>
      <c r="C52" s="17">
        <v>2100726</v>
      </c>
      <c r="D52" s="44" t="s">
        <v>184</v>
      </c>
      <c r="E52" s="61" t="s">
        <v>309</v>
      </c>
      <c r="F52" s="8">
        <v>70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/>
      <c r="R52" s="50"/>
      <c r="S52" s="50"/>
      <c r="T52" s="50"/>
      <c r="U52" s="38">
        <f t="shared" si="0"/>
        <v>0.93333333333333346</v>
      </c>
      <c r="V52" s="8">
        <v>40</v>
      </c>
      <c r="W52" s="49">
        <f t="shared" si="1"/>
        <v>12</v>
      </c>
      <c r="X52" s="14"/>
      <c r="Y52" s="49">
        <f t="shared" si="2"/>
        <v>0</v>
      </c>
      <c r="Z52" s="14"/>
      <c r="AA52" s="49">
        <f t="shared" si="3"/>
        <v>0</v>
      </c>
      <c r="AB52" s="49">
        <f t="shared" si="4"/>
        <v>12.933333333333334</v>
      </c>
    </row>
    <row r="53" spans="1:28" s="18" customFormat="1" x14ac:dyDescent="0.25">
      <c r="A53" s="17">
        <v>52</v>
      </c>
      <c r="B53" s="61"/>
      <c r="C53" s="17">
        <v>2120672</v>
      </c>
      <c r="D53" s="44" t="s">
        <v>185</v>
      </c>
      <c r="E53" s="61"/>
      <c r="F53" s="8">
        <v>0</v>
      </c>
      <c r="G53" s="8">
        <v>0</v>
      </c>
      <c r="H53" s="8">
        <v>50</v>
      </c>
      <c r="I53" s="8">
        <v>0</v>
      </c>
      <c r="J53" s="8">
        <v>0</v>
      </c>
      <c r="K53" s="8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/>
      <c r="R53" s="50"/>
      <c r="S53" s="50"/>
      <c r="T53" s="50"/>
      <c r="U53" s="38">
        <f t="shared" si="0"/>
        <v>0.66666666666666674</v>
      </c>
      <c r="V53" s="8">
        <v>0</v>
      </c>
      <c r="W53" s="49">
        <f t="shared" si="1"/>
        <v>0</v>
      </c>
      <c r="X53" s="14"/>
      <c r="Y53" s="49">
        <f t="shared" si="2"/>
        <v>0</v>
      </c>
      <c r="Z53" s="14"/>
      <c r="AA53" s="49">
        <f t="shared" si="3"/>
        <v>0</v>
      </c>
      <c r="AB53" s="49">
        <f t="shared" si="4"/>
        <v>0.66666666666666674</v>
      </c>
    </row>
    <row r="54" spans="1:28" s="18" customFormat="1" x14ac:dyDescent="0.25">
      <c r="A54" s="17">
        <v>53</v>
      </c>
      <c r="B54" s="61"/>
      <c r="C54" s="17">
        <v>2066866</v>
      </c>
      <c r="D54" s="44" t="s">
        <v>186</v>
      </c>
      <c r="E54" s="61"/>
      <c r="F54" s="8">
        <v>90</v>
      </c>
      <c r="G54" s="8">
        <v>70</v>
      </c>
      <c r="H54" s="8">
        <v>80</v>
      </c>
      <c r="I54" s="8">
        <v>0</v>
      </c>
      <c r="J54" s="8">
        <v>0</v>
      </c>
      <c r="K54" s="8">
        <v>0</v>
      </c>
      <c r="L54" s="8">
        <v>0</v>
      </c>
      <c r="M54" s="8">
        <v>60</v>
      </c>
      <c r="N54" s="8">
        <v>40</v>
      </c>
      <c r="O54" s="8">
        <v>80</v>
      </c>
      <c r="P54" s="8">
        <v>20</v>
      </c>
      <c r="Q54" s="8"/>
      <c r="R54" s="8"/>
      <c r="S54" s="8"/>
      <c r="T54" s="8"/>
      <c r="U54" s="38">
        <f t="shared" si="0"/>
        <v>5.8666666666666671</v>
      </c>
      <c r="V54" s="8">
        <v>76</v>
      </c>
      <c r="W54" s="49">
        <f t="shared" si="1"/>
        <v>22.8</v>
      </c>
      <c r="X54" s="14"/>
      <c r="Y54" s="49">
        <f t="shared" si="2"/>
        <v>0</v>
      </c>
      <c r="Z54" s="14"/>
      <c r="AA54" s="49">
        <f t="shared" si="3"/>
        <v>0</v>
      </c>
      <c r="AB54" s="49">
        <f t="shared" si="4"/>
        <v>28.666666666666668</v>
      </c>
    </row>
    <row r="55" spans="1:28" s="18" customFormat="1" x14ac:dyDescent="0.25">
      <c r="A55" s="17">
        <v>54</v>
      </c>
      <c r="B55" s="61"/>
      <c r="C55" s="17">
        <v>2020904</v>
      </c>
      <c r="D55" s="44" t="s">
        <v>187</v>
      </c>
      <c r="E55" s="61"/>
      <c r="F55" s="8">
        <v>0</v>
      </c>
      <c r="G55" s="8">
        <v>70</v>
      </c>
      <c r="H55" s="8">
        <v>40</v>
      </c>
      <c r="I55" s="8">
        <v>60</v>
      </c>
      <c r="J55" s="8">
        <v>60</v>
      </c>
      <c r="K55" s="8">
        <v>60</v>
      </c>
      <c r="L55" s="8">
        <v>60</v>
      </c>
      <c r="M55" s="8">
        <v>60</v>
      </c>
      <c r="N55" s="8">
        <v>60</v>
      </c>
      <c r="O55" s="8">
        <v>60</v>
      </c>
      <c r="P55" s="8">
        <v>40</v>
      </c>
      <c r="Q55" s="8"/>
      <c r="R55" s="8"/>
      <c r="S55" s="8"/>
      <c r="T55" s="8"/>
      <c r="U55" s="38">
        <f t="shared" si="0"/>
        <v>7.6000000000000005</v>
      </c>
      <c r="V55" s="8">
        <v>60</v>
      </c>
      <c r="W55" s="49">
        <f t="shared" si="1"/>
        <v>18</v>
      </c>
      <c r="X55" s="14"/>
      <c r="Y55" s="49">
        <f t="shared" si="2"/>
        <v>0</v>
      </c>
      <c r="Z55" s="14"/>
      <c r="AA55" s="49">
        <f t="shared" si="3"/>
        <v>0</v>
      </c>
      <c r="AB55" s="49">
        <f t="shared" si="4"/>
        <v>25.6</v>
      </c>
    </row>
    <row r="56" spans="1:28" s="18" customFormat="1" x14ac:dyDescent="0.25">
      <c r="A56" s="17">
        <v>55</v>
      </c>
      <c r="B56" s="61"/>
      <c r="C56" s="17">
        <v>2065511</v>
      </c>
      <c r="D56" s="44" t="s">
        <v>188</v>
      </c>
      <c r="E56" s="61"/>
      <c r="F56" s="8">
        <v>100</v>
      </c>
      <c r="G56" s="8">
        <v>100</v>
      </c>
      <c r="H56" s="8">
        <v>100</v>
      </c>
      <c r="I56" s="8">
        <v>60</v>
      </c>
      <c r="J56" s="8">
        <v>80</v>
      </c>
      <c r="K56" s="8">
        <v>50</v>
      </c>
      <c r="L56" s="8">
        <v>40</v>
      </c>
      <c r="M56" s="8">
        <v>50</v>
      </c>
      <c r="N56" s="8">
        <v>80</v>
      </c>
      <c r="O56" s="8">
        <v>20</v>
      </c>
      <c r="P56" s="8">
        <v>40</v>
      </c>
      <c r="Q56" s="8"/>
      <c r="R56" s="8"/>
      <c r="S56" s="8"/>
      <c r="T56" s="8"/>
      <c r="U56" s="38">
        <f t="shared" si="0"/>
        <v>9.6000000000000014</v>
      </c>
      <c r="V56" s="8">
        <v>59</v>
      </c>
      <c r="W56" s="49">
        <f t="shared" si="1"/>
        <v>17.7</v>
      </c>
      <c r="X56" s="14"/>
      <c r="Y56" s="49">
        <f t="shared" si="2"/>
        <v>0</v>
      </c>
      <c r="Z56" s="14"/>
      <c r="AA56" s="49">
        <f t="shared" si="3"/>
        <v>0</v>
      </c>
      <c r="AB56" s="49">
        <f t="shared" si="4"/>
        <v>27.3</v>
      </c>
    </row>
    <row r="57" spans="1:28" s="18" customFormat="1" x14ac:dyDescent="0.25">
      <c r="A57" s="17">
        <v>56</v>
      </c>
      <c r="B57" s="61"/>
      <c r="C57" s="17">
        <v>2179780</v>
      </c>
      <c r="D57" s="44" t="s">
        <v>189</v>
      </c>
      <c r="E57" s="61"/>
      <c r="F57" s="8">
        <v>80</v>
      </c>
      <c r="G57" s="8">
        <v>50</v>
      </c>
      <c r="H57" s="8">
        <v>80</v>
      </c>
      <c r="I57" s="8">
        <v>0</v>
      </c>
      <c r="J57" s="8">
        <v>0</v>
      </c>
      <c r="K57" s="8">
        <v>0</v>
      </c>
      <c r="L57" s="8">
        <v>0</v>
      </c>
      <c r="M57" s="8">
        <v>60</v>
      </c>
      <c r="N57" s="8">
        <v>60</v>
      </c>
      <c r="O57" s="8">
        <v>60</v>
      </c>
      <c r="P57" s="8">
        <v>30</v>
      </c>
      <c r="Q57" s="8"/>
      <c r="R57" s="8"/>
      <c r="S57" s="8"/>
      <c r="T57" s="8"/>
      <c r="U57" s="38">
        <f t="shared" si="0"/>
        <v>5.6000000000000005</v>
      </c>
      <c r="V57" s="8">
        <v>73</v>
      </c>
      <c r="W57" s="49">
        <f t="shared" si="1"/>
        <v>21.9</v>
      </c>
      <c r="X57" s="14"/>
      <c r="Y57" s="49">
        <f t="shared" si="2"/>
        <v>0</v>
      </c>
      <c r="Z57" s="14"/>
      <c r="AA57" s="49">
        <f t="shared" si="3"/>
        <v>0</v>
      </c>
      <c r="AB57" s="49">
        <f t="shared" si="4"/>
        <v>27.5</v>
      </c>
    </row>
  </sheetData>
  <mergeCells count="22">
    <mergeCell ref="B42:B46"/>
    <mergeCell ref="B47:B51"/>
    <mergeCell ref="B52:B57"/>
    <mergeCell ref="B2:B6"/>
    <mergeCell ref="B7:B11"/>
    <mergeCell ref="B12:B16"/>
    <mergeCell ref="B17:B21"/>
    <mergeCell ref="B22:B26"/>
    <mergeCell ref="B27:B31"/>
    <mergeCell ref="B32:B36"/>
    <mergeCell ref="B37:B41"/>
    <mergeCell ref="E2:E6"/>
    <mergeCell ref="E7:E11"/>
    <mergeCell ref="E12:E16"/>
    <mergeCell ref="E17:E21"/>
    <mergeCell ref="E22:E26"/>
    <mergeCell ref="E52:E57"/>
    <mergeCell ref="E27:E31"/>
    <mergeCell ref="E32:E36"/>
    <mergeCell ref="E37:E41"/>
    <mergeCell ref="E42:E46"/>
    <mergeCell ref="E47:E51"/>
  </mergeCells>
  <phoneticPr fontId="4" type="noConversion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8"/>
  <sheetViews>
    <sheetView workbookViewId="0"/>
  </sheetViews>
  <sheetFormatPr baseColWidth="10" defaultColWidth="11.42578125" defaultRowHeight="15.75" x14ac:dyDescent="0.25"/>
  <cols>
    <col min="1" max="1" width="11.42578125" style="18"/>
    <col min="2" max="2" width="15" style="18" bestFit="1" customWidth="1"/>
    <col min="3" max="3" width="58.140625" style="18" bestFit="1" customWidth="1"/>
    <col min="4" max="4" width="25" style="8" customWidth="1"/>
    <col min="5" max="5" width="28.28515625" style="8" customWidth="1"/>
    <col min="6" max="6" width="25" style="8" customWidth="1"/>
    <col min="7" max="12" width="23.5703125" style="8" customWidth="1"/>
    <col min="13" max="14" width="25" style="8" customWidth="1"/>
    <col min="15" max="15" width="26.42578125" style="8" customWidth="1"/>
    <col min="16" max="16" width="25.28515625" style="8" customWidth="1"/>
    <col min="17" max="17" width="25" style="8" customWidth="1"/>
    <col min="18" max="21" width="26.42578125" style="8" customWidth="1"/>
    <col min="22" max="23" width="30.7109375" style="8" customWidth="1"/>
    <col min="24" max="24" width="24.85546875" style="18" bestFit="1" customWidth="1"/>
    <col min="25" max="16384" width="11.42578125" style="18"/>
  </cols>
  <sheetData>
    <row r="1" spans="1:24" s="25" customFormat="1" ht="18" customHeight="1" x14ac:dyDescent="0.3">
      <c r="A1" s="16" t="s">
        <v>0</v>
      </c>
      <c r="B1" s="16" t="s">
        <v>1</v>
      </c>
      <c r="C1" s="16" t="s">
        <v>2</v>
      </c>
      <c r="D1" s="11" t="s">
        <v>16</v>
      </c>
      <c r="E1" s="11" t="s">
        <v>255</v>
      </c>
      <c r="F1" s="11" t="s">
        <v>17</v>
      </c>
      <c r="G1" s="11" t="s">
        <v>44</v>
      </c>
      <c r="H1" s="11" t="s">
        <v>45</v>
      </c>
      <c r="I1" s="11" t="s">
        <v>46</v>
      </c>
      <c r="J1" s="11" t="s">
        <v>47</v>
      </c>
      <c r="K1" s="11" t="s">
        <v>52</v>
      </c>
      <c r="L1" s="11" t="s">
        <v>53</v>
      </c>
      <c r="M1" s="11" t="s">
        <v>54</v>
      </c>
      <c r="N1" s="11" t="s">
        <v>55</v>
      </c>
      <c r="O1" s="11" t="s">
        <v>56</v>
      </c>
      <c r="P1" s="11" t="s">
        <v>295</v>
      </c>
      <c r="Q1" s="11" t="s">
        <v>57</v>
      </c>
      <c r="R1" s="11" t="s">
        <v>58</v>
      </c>
      <c r="S1" s="11" t="s">
        <v>59</v>
      </c>
      <c r="T1" s="11" t="s">
        <v>60</v>
      </c>
      <c r="U1" s="11" t="s">
        <v>61</v>
      </c>
      <c r="V1" s="11" t="s">
        <v>62</v>
      </c>
      <c r="W1" s="11" t="s">
        <v>63</v>
      </c>
      <c r="X1" s="12" t="s">
        <v>8</v>
      </c>
    </row>
    <row r="2" spans="1:24" ht="18" customHeight="1" x14ac:dyDescent="0.25">
      <c r="A2" s="17">
        <v>1</v>
      </c>
      <c r="B2" s="2">
        <v>1890718</v>
      </c>
      <c r="C2" s="36" t="s">
        <v>190</v>
      </c>
      <c r="D2" s="8">
        <v>50</v>
      </c>
      <c r="E2" s="8">
        <v>90</v>
      </c>
      <c r="F2" s="8">
        <v>100</v>
      </c>
      <c r="G2" s="8">
        <v>90</v>
      </c>
      <c r="H2" s="8">
        <v>100</v>
      </c>
      <c r="I2" s="8">
        <v>90</v>
      </c>
      <c r="J2" s="8">
        <v>100</v>
      </c>
      <c r="K2" s="8">
        <v>100</v>
      </c>
      <c r="L2" s="8">
        <v>100</v>
      </c>
      <c r="M2" s="8">
        <v>100</v>
      </c>
      <c r="N2" s="8">
        <v>100</v>
      </c>
      <c r="O2" s="8">
        <v>100</v>
      </c>
      <c r="P2" s="8">
        <v>0</v>
      </c>
      <c r="X2" s="38">
        <f>((D2+E2+F2+G2+H2+I2+J2+K2+L2+M2+N2+O2+P2+Q2+R2+S2+T2+U2+V2+W2)/20)*1</f>
        <v>56</v>
      </c>
    </row>
    <row r="3" spans="1:24" x14ac:dyDescent="0.25">
      <c r="A3" s="19">
        <v>2</v>
      </c>
      <c r="B3" s="2">
        <v>1922287</v>
      </c>
      <c r="C3" s="36" t="s">
        <v>191</v>
      </c>
      <c r="D3" s="8">
        <v>100</v>
      </c>
      <c r="E3" s="8">
        <v>85</v>
      </c>
      <c r="F3" s="8">
        <v>100</v>
      </c>
      <c r="G3" s="8">
        <v>80</v>
      </c>
      <c r="H3" s="8">
        <v>100</v>
      </c>
      <c r="I3" s="8">
        <v>100</v>
      </c>
      <c r="J3" s="8">
        <v>100</v>
      </c>
      <c r="K3" s="8">
        <v>100</v>
      </c>
      <c r="L3" s="8">
        <v>100</v>
      </c>
      <c r="M3" s="8">
        <v>0</v>
      </c>
      <c r="N3" s="8">
        <v>100</v>
      </c>
      <c r="O3" s="8">
        <v>100</v>
      </c>
      <c r="P3" s="8">
        <v>100</v>
      </c>
      <c r="X3" s="38">
        <f t="shared" ref="X3:X17" si="0">((D3+E3+F3+G3+H3+I3+J3+K3+L3+M3+N3+O3+P3+Q3+R3+S3+T3+U3+V3+W3)/20)*1</f>
        <v>58.25</v>
      </c>
    </row>
    <row r="4" spans="1:24" x14ac:dyDescent="0.25">
      <c r="A4" s="17">
        <v>3</v>
      </c>
      <c r="B4" s="2">
        <v>1823058</v>
      </c>
      <c r="C4" s="36" t="s">
        <v>192</v>
      </c>
      <c r="D4" s="8">
        <v>100</v>
      </c>
      <c r="E4" s="8">
        <v>80</v>
      </c>
      <c r="F4" s="8">
        <v>100</v>
      </c>
      <c r="G4" s="8">
        <v>80</v>
      </c>
      <c r="H4" s="8">
        <v>100</v>
      </c>
      <c r="I4" s="8">
        <v>100</v>
      </c>
      <c r="J4" s="8">
        <v>60</v>
      </c>
      <c r="K4" s="8">
        <v>100</v>
      </c>
      <c r="L4" s="8">
        <v>100</v>
      </c>
      <c r="M4" s="8">
        <v>100</v>
      </c>
      <c r="N4" s="8">
        <v>40</v>
      </c>
      <c r="O4" s="8">
        <v>100</v>
      </c>
      <c r="P4" s="8">
        <v>95</v>
      </c>
      <c r="X4" s="38">
        <f t="shared" si="0"/>
        <v>57.75</v>
      </c>
    </row>
    <row r="5" spans="1:24" x14ac:dyDescent="0.25">
      <c r="A5" s="19">
        <v>4</v>
      </c>
      <c r="B5" s="2">
        <v>1722330</v>
      </c>
      <c r="C5" s="36" t="s">
        <v>193</v>
      </c>
      <c r="D5" s="8">
        <v>50</v>
      </c>
      <c r="E5" s="8">
        <v>80</v>
      </c>
      <c r="F5" s="8">
        <v>100</v>
      </c>
      <c r="G5" s="8">
        <v>80</v>
      </c>
      <c r="H5" s="8">
        <v>70</v>
      </c>
      <c r="I5" s="8">
        <v>100</v>
      </c>
      <c r="J5" s="8">
        <v>80</v>
      </c>
      <c r="K5" s="8">
        <v>70</v>
      </c>
      <c r="L5" s="8">
        <v>60</v>
      </c>
      <c r="M5" s="8">
        <v>80</v>
      </c>
      <c r="N5" s="8">
        <v>90</v>
      </c>
      <c r="O5" s="8">
        <v>100</v>
      </c>
      <c r="P5" s="8">
        <v>100</v>
      </c>
      <c r="X5" s="38">
        <f t="shared" si="0"/>
        <v>53</v>
      </c>
    </row>
    <row r="6" spans="1:24" x14ac:dyDescent="0.25">
      <c r="A6" s="17">
        <v>5</v>
      </c>
      <c r="B6" s="2">
        <v>2222234</v>
      </c>
      <c r="C6" s="36" t="s">
        <v>194</v>
      </c>
      <c r="D6" s="8">
        <v>80</v>
      </c>
      <c r="E6" s="8">
        <v>85</v>
      </c>
      <c r="F6" s="8">
        <v>100</v>
      </c>
      <c r="G6" s="8">
        <v>100</v>
      </c>
      <c r="H6" s="8">
        <v>100</v>
      </c>
      <c r="I6" s="8">
        <v>60</v>
      </c>
      <c r="J6" s="8">
        <v>100</v>
      </c>
      <c r="K6" s="8">
        <v>80</v>
      </c>
      <c r="L6" s="8">
        <v>80</v>
      </c>
      <c r="M6" s="8">
        <v>100</v>
      </c>
      <c r="N6" s="8">
        <v>100</v>
      </c>
      <c r="O6" s="8">
        <v>100</v>
      </c>
      <c r="P6" s="8">
        <v>100</v>
      </c>
      <c r="X6" s="38">
        <f t="shared" si="0"/>
        <v>59.25</v>
      </c>
    </row>
    <row r="7" spans="1:24" x14ac:dyDescent="0.25">
      <c r="A7" s="19">
        <v>6</v>
      </c>
      <c r="B7" s="2">
        <v>1447051</v>
      </c>
      <c r="C7" s="36" t="s">
        <v>195</v>
      </c>
      <c r="D7" s="8">
        <v>50</v>
      </c>
      <c r="E7" s="8">
        <v>60</v>
      </c>
      <c r="F7" s="8">
        <v>100</v>
      </c>
      <c r="G7" s="8">
        <v>100</v>
      </c>
      <c r="H7" s="8">
        <v>80</v>
      </c>
      <c r="I7" s="8">
        <v>100</v>
      </c>
      <c r="J7" s="8">
        <v>100</v>
      </c>
      <c r="K7" s="8">
        <v>70</v>
      </c>
      <c r="L7" s="8">
        <v>80</v>
      </c>
      <c r="M7" s="8">
        <v>100</v>
      </c>
      <c r="N7" s="8">
        <v>100</v>
      </c>
      <c r="O7" s="8">
        <v>100</v>
      </c>
      <c r="P7" s="8">
        <v>100</v>
      </c>
      <c r="X7" s="38">
        <f t="shared" si="0"/>
        <v>57</v>
      </c>
    </row>
    <row r="8" spans="1:24" x14ac:dyDescent="0.25">
      <c r="A8" s="17">
        <v>7</v>
      </c>
      <c r="B8" s="2">
        <v>1576334</v>
      </c>
      <c r="C8" s="36" t="s">
        <v>13</v>
      </c>
      <c r="D8" s="8">
        <v>60</v>
      </c>
      <c r="E8" s="8">
        <v>80</v>
      </c>
      <c r="F8" s="8">
        <v>50</v>
      </c>
      <c r="G8" s="8">
        <v>80</v>
      </c>
      <c r="H8" s="8">
        <v>90</v>
      </c>
      <c r="I8" s="8">
        <v>80</v>
      </c>
      <c r="J8" s="8">
        <v>80</v>
      </c>
      <c r="K8" s="8">
        <v>70</v>
      </c>
      <c r="L8" s="8">
        <v>80</v>
      </c>
      <c r="M8" s="8">
        <v>80</v>
      </c>
      <c r="N8" s="8">
        <v>60</v>
      </c>
      <c r="O8" s="8">
        <v>50</v>
      </c>
      <c r="P8" s="8">
        <v>50</v>
      </c>
      <c r="X8" s="38">
        <f t="shared" si="0"/>
        <v>45.5</v>
      </c>
    </row>
    <row r="9" spans="1:24" x14ac:dyDescent="0.25">
      <c r="A9" s="19">
        <v>8</v>
      </c>
      <c r="B9" s="2">
        <v>1903790</v>
      </c>
      <c r="C9" s="36" t="s">
        <v>196</v>
      </c>
      <c r="D9" s="8">
        <v>100</v>
      </c>
      <c r="E9" s="8">
        <v>100</v>
      </c>
      <c r="F9" s="8">
        <v>100</v>
      </c>
      <c r="G9" s="8">
        <v>100</v>
      </c>
      <c r="H9" s="8">
        <v>60</v>
      </c>
      <c r="I9" s="8">
        <v>90</v>
      </c>
      <c r="J9" s="8">
        <v>60</v>
      </c>
      <c r="K9" s="8">
        <v>100</v>
      </c>
      <c r="L9" s="8">
        <v>100</v>
      </c>
      <c r="M9" s="8">
        <v>100</v>
      </c>
      <c r="N9" s="8">
        <v>80</v>
      </c>
      <c r="O9" s="8">
        <v>100</v>
      </c>
      <c r="P9" s="8">
        <v>100</v>
      </c>
      <c r="X9" s="38">
        <f t="shared" si="0"/>
        <v>59.5</v>
      </c>
    </row>
    <row r="10" spans="1:24" x14ac:dyDescent="0.25">
      <c r="A10" s="17">
        <v>9</v>
      </c>
      <c r="B10" s="2">
        <v>1823815</v>
      </c>
      <c r="C10" s="36" t="s">
        <v>197</v>
      </c>
      <c r="D10" s="8">
        <v>40</v>
      </c>
      <c r="E10" s="8">
        <v>85</v>
      </c>
      <c r="F10" s="8">
        <v>60</v>
      </c>
      <c r="G10" s="8">
        <v>50</v>
      </c>
      <c r="H10" s="8">
        <v>70</v>
      </c>
      <c r="I10" s="8">
        <v>60</v>
      </c>
      <c r="J10" s="8">
        <v>100</v>
      </c>
      <c r="K10" s="8">
        <v>100</v>
      </c>
      <c r="L10" s="8">
        <v>80</v>
      </c>
      <c r="M10" s="8">
        <v>100</v>
      </c>
      <c r="N10" s="8">
        <v>70</v>
      </c>
      <c r="O10" s="8">
        <v>60</v>
      </c>
      <c r="P10" s="8">
        <v>0</v>
      </c>
      <c r="X10" s="38">
        <f t="shared" si="0"/>
        <v>43.75</v>
      </c>
    </row>
    <row r="11" spans="1:24" x14ac:dyDescent="0.25">
      <c r="A11" s="19">
        <v>10</v>
      </c>
      <c r="B11" s="2">
        <v>1423754</v>
      </c>
      <c r="C11" s="36" t="s">
        <v>198</v>
      </c>
      <c r="D11" s="8">
        <v>80</v>
      </c>
      <c r="E11" s="8">
        <v>85</v>
      </c>
      <c r="F11" s="8">
        <v>0</v>
      </c>
      <c r="G11" s="8">
        <v>50</v>
      </c>
      <c r="H11" s="8">
        <v>90</v>
      </c>
      <c r="I11" s="8">
        <v>100</v>
      </c>
      <c r="J11" s="8">
        <v>80</v>
      </c>
      <c r="K11" s="8">
        <v>90</v>
      </c>
      <c r="L11" s="8">
        <v>60</v>
      </c>
      <c r="M11" s="8">
        <v>80</v>
      </c>
      <c r="N11" s="8">
        <v>90</v>
      </c>
      <c r="O11" s="8">
        <v>100</v>
      </c>
      <c r="P11" s="8">
        <v>100</v>
      </c>
      <c r="X11" s="38">
        <f t="shared" si="0"/>
        <v>50.25</v>
      </c>
    </row>
    <row r="12" spans="1:24" x14ac:dyDescent="0.25">
      <c r="A12" s="17">
        <v>11</v>
      </c>
      <c r="B12" s="2">
        <v>1814856</v>
      </c>
      <c r="C12" s="36" t="s">
        <v>199</v>
      </c>
      <c r="D12" s="8">
        <v>60</v>
      </c>
      <c r="E12" s="8">
        <v>85</v>
      </c>
      <c r="F12" s="8">
        <v>100</v>
      </c>
      <c r="G12" s="8">
        <v>100</v>
      </c>
      <c r="H12" s="8">
        <v>100</v>
      </c>
      <c r="I12" s="8">
        <v>90</v>
      </c>
      <c r="J12" s="8">
        <v>100</v>
      </c>
      <c r="K12" s="8">
        <v>90</v>
      </c>
      <c r="L12" s="8">
        <v>100</v>
      </c>
      <c r="M12" s="8">
        <v>100</v>
      </c>
      <c r="N12" s="8">
        <v>80</v>
      </c>
      <c r="O12" s="8">
        <v>100</v>
      </c>
      <c r="P12" s="8">
        <v>95</v>
      </c>
      <c r="X12" s="38">
        <f t="shared" si="0"/>
        <v>60</v>
      </c>
    </row>
    <row r="13" spans="1:24" x14ac:dyDescent="0.25">
      <c r="A13" s="19">
        <v>12</v>
      </c>
      <c r="B13" s="2">
        <v>1846843</v>
      </c>
      <c r="C13" s="36" t="s">
        <v>200</v>
      </c>
      <c r="D13" s="8">
        <v>70</v>
      </c>
      <c r="E13" s="8">
        <v>0</v>
      </c>
      <c r="F13" s="8">
        <v>100</v>
      </c>
      <c r="G13" s="8">
        <v>70</v>
      </c>
      <c r="H13" s="8">
        <v>80</v>
      </c>
      <c r="I13" s="8">
        <v>70</v>
      </c>
      <c r="J13" s="8">
        <v>80</v>
      </c>
      <c r="K13" s="8">
        <v>100</v>
      </c>
      <c r="L13" s="8">
        <v>80</v>
      </c>
      <c r="M13" s="8">
        <v>100</v>
      </c>
      <c r="N13" s="8">
        <v>100</v>
      </c>
      <c r="O13" s="8">
        <v>100</v>
      </c>
      <c r="P13" s="8">
        <v>100</v>
      </c>
      <c r="X13" s="38">
        <f t="shared" si="0"/>
        <v>52.5</v>
      </c>
    </row>
    <row r="14" spans="1:24" x14ac:dyDescent="0.25">
      <c r="A14" s="17">
        <v>13</v>
      </c>
      <c r="B14" s="2">
        <v>2130483</v>
      </c>
      <c r="C14" s="36" t="s">
        <v>254</v>
      </c>
      <c r="D14" s="8">
        <v>0</v>
      </c>
      <c r="E14" s="8">
        <v>0</v>
      </c>
      <c r="F14" s="8">
        <v>100</v>
      </c>
      <c r="G14" s="8">
        <v>20</v>
      </c>
      <c r="H14" s="8">
        <v>100</v>
      </c>
      <c r="I14" s="8">
        <v>100</v>
      </c>
      <c r="J14" s="8">
        <v>20</v>
      </c>
      <c r="K14" s="8">
        <v>80</v>
      </c>
      <c r="L14" s="8">
        <v>100</v>
      </c>
      <c r="M14" s="8">
        <v>80</v>
      </c>
      <c r="N14" s="8">
        <v>100</v>
      </c>
      <c r="O14" s="8">
        <v>100</v>
      </c>
      <c r="P14" s="8">
        <v>90</v>
      </c>
      <c r="X14" s="38">
        <f t="shared" si="0"/>
        <v>44.5</v>
      </c>
    </row>
    <row r="15" spans="1:24" x14ac:dyDescent="0.25">
      <c r="A15" s="19">
        <v>14</v>
      </c>
      <c r="B15" s="2">
        <v>2222236</v>
      </c>
      <c r="C15" s="36" t="s">
        <v>201</v>
      </c>
      <c r="D15" s="8">
        <v>80</v>
      </c>
      <c r="E15" s="8">
        <v>100</v>
      </c>
      <c r="F15" s="8">
        <v>80</v>
      </c>
      <c r="G15" s="8">
        <v>80</v>
      </c>
      <c r="H15" s="8">
        <v>70</v>
      </c>
      <c r="I15" s="8">
        <v>70</v>
      </c>
      <c r="J15" s="8">
        <v>60</v>
      </c>
      <c r="K15" s="8">
        <v>100</v>
      </c>
      <c r="L15" s="8">
        <v>100</v>
      </c>
      <c r="M15" s="8">
        <v>100</v>
      </c>
      <c r="N15" s="8">
        <v>100</v>
      </c>
      <c r="O15" s="8">
        <v>80</v>
      </c>
      <c r="P15" s="8">
        <v>100</v>
      </c>
      <c r="X15" s="38">
        <f t="shared" si="0"/>
        <v>56</v>
      </c>
    </row>
    <row r="16" spans="1:24" x14ac:dyDescent="0.25">
      <c r="A16" s="17">
        <v>15</v>
      </c>
      <c r="B16" s="2">
        <v>1912791</v>
      </c>
      <c r="C16" s="36" t="s">
        <v>202</v>
      </c>
      <c r="D16" s="8">
        <v>100</v>
      </c>
      <c r="E16" s="8">
        <v>70</v>
      </c>
      <c r="F16" s="8">
        <v>90</v>
      </c>
      <c r="G16" s="8">
        <v>100</v>
      </c>
      <c r="H16" s="8">
        <v>100</v>
      </c>
      <c r="I16" s="8">
        <v>100</v>
      </c>
      <c r="J16" s="8">
        <v>100</v>
      </c>
      <c r="K16" s="8">
        <v>80</v>
      </c>
      <c r="L16" s="8">
        <v>100</v>
      </c>
      <c r="M16" s="8">
        <v>100</v>
      </c>
      <c r="N16" s="8">
        <v>100</v>
      </c>
      <c r="O16" s="8">
        <v>90</v>
      </c>
      <c r="P16" s="8">
        <v>100</v>
      </c>
      <c r="X16" s="38">
        <f t="shared" si="0"/>
        <v>61.5</v>
      </c>
    </row>
    <row r="17" spans="1:24" x14ac:dyDescent="0.25">
      <c r="A17" s="19">
        <v>16</v>
      </c>
      <c r="B17" s="2">
        <v>1909320</v>
      </c>
      <c r="C17" s="36" t="s">
        <v>203</v>
      </c>
      <c r="D17" s="8">
        <v>80</v>
      </c>
      <c r="E17" s="8">
        <v>100</v>
      </c>
      <c r="F17" s="8">
        <v>50</v>
      </c>
      <c r="G17" s="8">
        <v>60</v>
      </c>
      <c r="H17" s="8">
        <v>60</v>
      </c>
      <c r="I17" s="8">
        <v>100</v>
      </c>
      <c r="J17" s="8">
        <v>60</v>
      </c>
      <c r="K17" s="8">
        <v>100</v>
      </c>
      <c r="L17" s="8">
        <v>20</v>
      </c>
      <c r="M17" s="8">
        <v>100</v>
      </c>
      <c r="N17" s="8">
        <v>100</v>
      </c>
      <c r="O17" s="8">
        <v>50</v>
      </c>
      <c r="P17" s="8">
        <v>100</v>
      </c>
      <c r="X17" s="38">
        <f t="shared" si="0"/>
        <v>49</v>
      </c>
    </row>
    <row r="18" spans="1:24" x14ac:dyDescent="0.25">
      <c r="A18" s="17"/>
    </row>
  </sheetData>
  <phoneticPr fontId="4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workbookViewId="0"/>
  </sheetViews>
  <sheetFormatPr baseColWidth="10" defaultRowHeight="15" x14ac:dyDescent="0.25"/>
  <cols>
    <col min="2" max="2" width="15" bestFit="1" customWidth="1"/>
    <col min="3" max="3" width="52.140625" customWidth="1"/>
    <col min="4" max="4" width="17.42578125" style="20" bestFit="1" customWidth="1"/>
  </cols>
  <sheetData>
    <row r="1" spans="1:4" s="4" customFormat="1" ht="18" customHeight="1" x14ac:dyDescent="0.3">
      <c r="A1" s="3" t="s">
        <v>0</v>
      </c>
      <c r="B1" s="3" t="s">
        <v>1</v>
      </c>
      <c r="C1" s="3" t="s">
        <v>2</v>
      </c>
      <c r="D1" s="26" t="s">
        <v>10</v>
      </c>
    </row>
    <row r="2" spans="1:4" s="15" customFormat="1" ht="18" customHeight="1" x14ac:dyDescent="0.25">
      <c r="A2" s="17">
        <v>1</v>
      </c>
      <c r="B2" s="2">
        <v>1426122</v>
      </c>
      <c r="C2" s="36" t="s">
        <v>206</v>
      </c>
      <c r="D2" s="8"/>
    </row>
    <row r="3" spans="1:4" s="1" customFormat="1" ht="18" customHeight="1" x14ac:dyDescent="0.25">
      <c r="A3" s="17">
        <v>2</v>
      </c>
      <c r="B3" s="2">
        <v>1476270</v>
      </c>
      <c r="C3" s="36" t="s">
        <v>207</v>
      </c>
      <c r="D3" s="8"/>
    </row>
    <row r="4" spans="1:4" s="1" customFormat="1" ht="18" customHeight="1" x14ac:dyDescent="0.25">
      <c r="A4" s="17">
        <v>3</v>
      </c>
      <c r="B4" s="2">
        <v>1732818</v>
      </c>
      <c r="C4" s="36" t="s">
        <v>208</v>
      </c>
      <c r="D4" s="8"/>
    </row>
    <row r="5" spans="1:4" s="1" customFormat="1" ht="18" customHeight="1" x14ac:dyDescent="0.25">
      <c r="A5" s="17">
        <v>4</v>
      </c>
      <c r="B5" s="2">
        <v>1443645</v>
      </c>
      <c r="C5" s="36" t="s">
        <v>209</v>
      </c>
      <c r="D5" s="8"/>
    </row>
    <row r="6" spans="1:4" x14ac:dyDescent="0.25">
      <c r="A6" s="17">
        <v>5</v>
      </c>
      <c r="B6" s="2">
        <v>1503777</v>
      </c>
      <c r="C6" s="36" t="s">
        <v>210</v>
      </c>
    </row>
    <row r="7" spans="1:4" x14ac:dyDescent="0.25">
      <c r="A7" s="17">
        <v>6</v>
      </c>
      <c r="B7" s="2">
        <v>1668442</v>
      </c>
      <c r="C7" s="36" t="s">
        <v>211</v>
      </c>
    </row>
    <row r="8" spans="1:4" x14ac:dyDescent="0.25">
      <c r="A8" s="17">
        <v>7</v>
      </c>
      <c r="B8" s="2">
        <v>2176451</v>
      </c>
      <c r="C8" s="3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56"/>
  <sheetViews>
    <sheetView workbookViewId="0"/>
  </sheetViews>
  <sheetFormatPr baseColWidth="10" defaultColWidth="11.42578125" defaultRowHeight="15.75" x14ac:dyDescent="0.25"/>
  <cols>
    <col min="1" max="1" width="11.42578125" style="1"/>
    <col min="2" max="2" width="15" style="1" bestFit="1" customWidth="1"/>
    <col min="3" max="3" width="52.140625" style="1" customWidth="1"/>
    <col min="4" max="4" width="32.28515625" style="7" customWidth="1"/>
    <col min="5" max="7" width="25" style="7" customWidth="1"/>
    <col min="8" max="8" width="28.85546875" style="7" customWidth="1"/>
    <col min="9" max="12" width="23.85546875" style="7" customWidth="1"/>
    <col min="13" max="13" width="27.42578125" style="7" customWidth="1"/>
    <col min="14" max="14" width="25.28515625" style="7" customWidth="1"/>
    <col min="15" max="21" width="23.85546875" style="7" customWidth="1"/>
    <col min="22" max="24" width="25.42578125" style="7" customWidth="1"/>
    <col min="25" max="29" width="24.85546875" style="24" customWidth="1"/>
    <col min="30" max="30" width="29.42578125" style="1" bestFit="1" customWidth="1"/>
    <col min="31" max="16384" width="11.42578125" style="1"/>
  </cols>
  <sheetData>
    <row r="1" spans="1:31" ht="18" customHeight="1" x14ac:dyDescent="0.3">
      <c r="A1" s="39" t="s">
        <v>0</v>
      </c>
      <c r="B1" s="39" t="s">
        <v>1</v>
      </c>
      <c r="C1" s="39" t="s">
        <v>2</v>
      </c>
      <c r="D1" s="40" t="s">
        <v>219</v>
      </c>
      <c r="E1" s="40" t="s">
        <v>221</v>
      </c>
      <c r="F1" s="40" t="s">
        <v>222</v>
      </c>
      <c r="G1" s="40" t="s">
        <v>223</v>
      </c>
      <c r="H1" s="40" t="s">
        <v>22</v>
      </c>
      <c r="I1" s="40" t="s">
        <v>23</v>
      </c>
      <c r="J1" s="40" t="s">
        <v>24</v>
      </c>
      <c r="K1" s="40" t="s">
        <v>25</v>
      </c>
      <c r="L1" s="40" t="s">
        <v>234</v>
      </c>
      <c r="M1" s="40" t="s">
        <v>237</v>
      </c>
      <c r="N1" s="40" t="s">
        <v>247</v>
      </c>
      <c r="O1" s="40" t="s">
        <v>296</v>
      </c>
      <c r="P1" s="40" t="s">
        <v>32</v>
      </c>
      <c r="Q1" s="40" t="s">
        <v>33</v>
      </c>
      <c r="R1" s="40" t="s">
        <v>34</v>
      </c>
      <c r="S1" s="40" t="s">
        <v>35</v>
      </c>
      <c r="T1" s="40" t="s">
        <v>297</v>
      </c>
      <c r="U1" s="40" t="s">
        <v>36</v>
      </c>
      <c r="V1" s="40" t="s">
        <v>38</v>
      </c>
      <c r="W1" s="40" t="s">
        <v>39</v>
      </c>
      <c r="X1" s="40" t="s">
        <v>37</v>
      </c>
      <c r="Y1" s="41" t="s">
        <v>6</v>
      </c>
      <c r="Z1" s="10" t="s">
        <v>5</v>
      </c>
      <c r="AA1" s="9" t="s">
        <v>6</v>
      </c>
      <c r="AB1" s="10" t="s">
        <v>7</v>
      </c>
      <c r="AC1" s="9" t="s">
        <v>6</v>
      </c>
      <c r="AD1" s="42" t="s">
        <v>8</v>
      </c>
      <c r="AE1" s="43"/>
    </row>
    <row r="2" spans="1:31" ht="17.100000000000001" customHeight="1" x14ac:dyDescent="0.25">
      <c r="A2" s="2">
        <v>1</v>
      </c>
      <c r="B2" s="2">
        <v>1015152</v>
      </c>
      <c r="C2" s="36" t="s">
        <v>213</v>
      </c>
      <c r="D2" s="19">
        <v>50</v>
      </c>
      <c r="E2" s="19">
        <v>90</v>
      </c>
      <c r="F2" s="19">
        <v>50</v>
      </c>
      <c r="G2" s="19">
        <v>90</v>
      </c>
      <c r="H2" s="19">
        <v>100</v>
      </c>
      <c r="I2" s="19">
        <v>70</v>
      </c>
      <c r="J2" s="19">
        <v>90</v>
      </c>
      <c r="K2" s="19">
        <v>80</v>
      </c>
      <c r="L2" s="19">
        <v>100</v>
      </c>
      <c r="M2" s="19">
        <v>90</v>
      </c>
      <c r="N2" s="19">
        <v>100</v>
      </c>
      <c r="O2" s="19">
        <v>100</v>
      </c>
      <c r="P2" s="19">
        <v>90</v>
      </c>
      <c r="Q2" s="19">
        <v>80</v>
      </c>
      <c r="R2" s="19">
        <v>80</v>
      </c>
      <c r="S2" s="19">
        <v>70</v>
      </c>
      <c r="T2" s="19">
        <v>100</v>
      </c>
      <c r="U2" s="19"/>
      <c r="V2" s="19"/>
      <c r="W2" s="19"/>
      <c r="X2" s="19"/>
      <c r="Y2" s="38">
        <f>((D2+E2+F2+G2+H2+I2+J2+K2+L2+M2+N2+O2+P2+Q2+R2+S2+T2+U2+V2+W2+X2)/21)*0.3</f>
        <v>20.428571428571431</v>
      </c>
      <c r="Z2" s="38">
        <v>86</v>
      </c>
      <c r="AA2" s="38">
        <f>Z2*0.35</f>
        <v>30.099999999999998</v>
      </c>
      <c r="AB2" s="38"/>
      <c r="AC2" s="38">
        <f>AB2*0.35</f>
        <v>0</v>
      </c>
      <c r="AD2" s="38">
        <f>+Y2+AA2+AC2</f>
        <v>50.528571428571425</v>
      </c>
      <c r="AE2" s="43"/>
    </row>
    <row r="3" spans="1:31" ht="17.100000000000001" customHeight="1" x14ac:dyDescent="0.25">
      <c r="A3" s="2">
        <v>2</v>
      </c>
      <c r="B3" s="2">
        <v>2225065</v>
      </c>
      <c r="C3" s="36" t="s">
        <v>224</v>
      </c>
      <c r="D3" s="19">
        <v>90</v>
      </c>
      <c r="E3" s="19">
        <v>80</v>
      </c>
      <c r="F3" s="19">
        <v>80</v>
      </c>
      <c r="G3" s="19">
        <v>100</v>
      </c>
      <c r="H3" s="19">
        <v>70</v>
      </c>
      <c r="I3" s="19">
        <v>80</v>
      </c>
      <c r="J3" s="19">
        <v>80</v>
      </c>
      <c r="K3" s="19">
        <v>60</v>
      </c>
      <c r="L3" s="19">
        <v>100</v>
      </c>
      <c r="M3" s="19">
        <v>70</v>
      </c>
      <c r="N3" s="19">
        <v>0</v>
      </c>
      <c r="O3" s="19">
        <v>100</v>
      </c>
      <c r="P3" s="19">
        <v>80</v>
      </c>
      <c r="Q3" s="19">
        <v>80</v>
      </c>
      <c r="R3" s="19">
        <v>100</v>
      </c>
      <c r="S3" s="19">
        <v>80</v>
      </c>
      <c r="T3" s="19">
        <v>100</v>
      </c>
      <c r="U3" s="19"/>
      <c r="V3" s="19"/>
      <c r="W3" s="19"/>
      <c r="X3" s="19"/>
      <c r="Y3" s="38">
        <f>((D3+E3+F3+G3+H3+I3+J3+K3+L3+M3+N3+O3+P3+Q3+R3+S3+T3+U3+V3+W3+X3)/21)*0.3</f>
        <v>19.285714285714288</v>
      </c>
      <c r="Z3" s="38">
        <v>78</v>
      </c>
      <c r="AA3" s="38">
        <f>Z3*0.35</f>
        <v>27.299999999999997</v>
      </c>
      <c r="AB3" s="38"/>
      <c r="AC3" s="38">
        <f>AB3*0.35</f>
        <v>0</v>
      </c>
      <c r="AD3" s="38">
        <f>+Y3+AA3+AC3</f>
        <v>46.585714285714289</v>
      </c>
      <c r="AE3" s="43"/>
    </row>
    <row r="4" spans="1:31" ht="17.100000000000001" customHeight="1" x14ac:dyDescent="0.25">
      <c r="A4" s="2">
        <v>3</v>
      </c>
      <c r="B4" s="2">
        <v>1942124</v>
      </c>
      <c r="C4" s="36" t="s">
        <v>214</v>
      </c>
      <c r="D4" s="51">
        <v>50</v>
      </c>
      <c r="E4" s="51">
        <v>70</v>
      </c>
      <c r="F4" s="51">
        <v>80</v>
      </c>
      <c r="G4" s="47">
        <v>60</v>
      </c>
      <c r="H4" s="47">
        <v>70</v>
      </c>
      <c r="I4" s="51">
        <v>90</v>
      </c>
      <c r="J4" s="51">
        <v>70</v>
      </c>
      <c r="K4" s="51">
        <v>80</v>
      </c>
      <c r="L4" s="51">
        <v>95</v>
      </c>
      <c r="M4" s="51">
        <v>70</v>
      </c>
      <c r="N4" s="51">
        <v>0</v>
      </c>
      <c r="O4" s="19">
        <v>90</v>
      </c>
      <c r="P4" s="51">
        <v>70</v>
      </c>
      <c r="Q4" s="51">
        <v>100</v>
      </c>
      <c r="R4" s="51">
        <v>100</v>
      </c>
      <c r="S4" s="51">
        <v>90</v>
      </c>
      <c r="T4" s="19">
        <v>0</v>
      </c>
      <c r="U4" s="19"/>
      <c r="V4" s="19"/>
      <c r="W4" s="19"/>
      <c r="X4" s="19"/>
      <c r="Y4" s="38">
        <f t="shared" ref="Y4:Y9" si="0">((D4+E4+F4+G4+H4+I4+J4+K4+L4+M4+N4+O4+P4+Q4+R4+S4+T4+U4+V4+W4+X4)/21)*0.3</f>
        <v>16.928571428571427</v>
      </c>
      <c r="Z4" s="38">
        <v>92</v>
      </c>
      <c r="AA4" s="38">
        <f t="shared" ref="AA4:AA9" si="1">Z4*0.35</f>
        <v>32.199999999999996</v>
      </c>
      <c r="AB4" s="38"/>
      <c r="AC4" s="38">
        <f t="shared" ref="AC4:AC9" si="2">AB4*0.35</f>
        <v>0</v>
      </c>
      <c r="AD4" s="38">
        <f t="shared" ref="AD4:AD9" si="3">+Y4+AA4+AC4</f>
        <v>49.128571428571419</v>
      </c>
      <c r="AE4" s="43"/>
    </row>
    <row r="5" spans="1:31" ht="17.100000000000001" customHeight="1" x14ac:dyDescent="0.25">
      <c r="A5" s="2">
        <v>4</v>
      </c>
      <c r="B5" s="2">
        <v>540503</v>
      </c>
      <c r="C5" s="36" t="s">
        <v>215</v>
      </c>
      <c r="D5" s="51">
        <v>50</v>
      </c>
      <c r="E5" s="51">
        <v>80</v>
      </c>
      <c r="F5" s="51">
        <v>50</v>
      </c>
      <c r="G5" s="51">
        <v>90</v>
      </c>
      <c r="H5" s="51">
        <v>80</v>
      </c>
      <c r="I5" s="51">
        <v>70</v>
      </c>
      <c r="J5" s="51">
        <v>80</v>
      </c>
      <c r="K5" s="51">
        <v>80</v>
      </c>
      <c r="L5" s="51">
        <v>100</v>
      </c>
      <c r="M5" s="54">
        <v>90</v>
      </c>
      <c r="N5" s="51">
        <v>0</v>
      </c>
      <c r="O5" s="19">
        <v>90</v>
      </c>
      <c r="P5" s="54">
        <v>50</v>
      </c>
      <c r="Q5" s="51">
        <v>60</v>
      </c>
      <c r="R5" s="51">
        <v>100</v>
      </c>
      <c r="S5" s="51">
        <v>70</v>
      </c>
      <c r="T5" s="19">
        <v>100</v>
      </c>
      <c r="U5" s="19"/>
      <c r="V5" s="19"/>
      <c r="W5" s="19"/>
      <c r="X5" s="19"/>
      <c r="Y5" s="38">
        <f t="shared" si="0"/>
        <v>17.714285714285715</v>
      </c>
      <c r="Z5" s="38">
        <v>70</v>
      </c>
      <c r="AA5" s="38">
        <f t="shared" si="1"/>
        <v>24.5</v>
      </c>
      <c r="AB5" s="38"/>
      <c r="AC5" s="38">
        <f t="shared" si="2"/>
        <v>0</v>
      </c>
      <c r="AD5" s="38">
        <f t="shared" si="3"/>
        <v>42.214285714285715</v>
      </c>
      <c r="AE5" s="43"/>
    </row>
    <row r="6" spans="1:31" ht="17.100000000000001" customHeight="1" x14ac:dyDescent="0.25">
      <c r="A6" s="2">
        <v>5</v>
      </c>
      <c r="B6" s="2">
        <v>1591203</v>
      </c>
      <c r="C6" s="36" t="s">
        <v>218</v>
      </c>
      <c r="D6" s="51">
        <v>20</v>
      </c>
      <c r="E6" s="51">
        <v>70</v>
      </c>
      <c r="F6" s="51">
        <v>70</v>
      </c>
      <c r="G6" s="51">
        <v>80</v>
      </c>
      <c r="H6" s="51">
        <v>70</v>
      </c>
      <c r="I6" s="51">
        <v>70</v>
      </c>
      <c r="J6" s="51">
        <v>80</v>
      </c>
      <c r="K6" s="51">
        <v>20</v>
      </c>
      <c r="L6" s="51">
        <v>95</v>
      </c>
      <c r="M6" s="51">
        <v>80</v>
      </c>
      <c r="N6" s="51">
        <v>90</v>
      </c>
      <c r="O6" s="19">
        <v>90</v>
      </c>
      <c r="P6" s="51">
        <v>90</v>
      </c>
      <c r="Q6" s="51">
        <v>100</v>
      </c>
      <c r="R6" s="51">
        <v>60</v>
      </c>
      <c r="S6" s="51">
        <v>80</v>
      </c>
      <c r="T6" s="19">
        <v>100</v>
      </c>
      <c r="U6" s="19"/>
      <c r="V6" s="19"/>
      <c r="W6" s="19"/>
      <c r="X6" s="19"/>
      <c r="Y6" s="38">
        <f t="shared" si="0"/>
        <v>18.071428571428573</v>
      </c>
      <c r="Z6" s="38">
        <v>100</v>
      </c>
      <c r="AA6" s="38">
        <f t="shared" si="1"/>
        <v>35</v>
      </c>
      <c r="AB6" s="38"/>
      <c r="AC6" s="38">
        <f t="shared" si="2"/>
        <v>0</v>
      </c>
      <c r="AD6" s="38">
        <f t="shared" si="3"/>
        <v>53.071428571428569</v>
      </c>
      <c r="AE6" s="43"/>
    </row>
    <row r="7" spans="1:31" ht="17.100000000000001" customHeight="1" x14ac:dyDescent="0.25">
      <c r="A7" s="2">
        <v>6</v>
      </c>
      <c r="B7" s="2">
        <v>2225063</v>
      </c>
      <c r="C7" s="36" t="s">
        <v>216</v>
      </c>
      <c r="D7" s="51">
        <v>80</v>
      </c>
      <c r="E7" s="51">
        <v>100</v>
      </c>
      <c r="F7" s="51">
        <v>70</v>
      </c>
      <c r="G7" s="51">
        <v>90</v>
      </c>
      <c r="H7" s="51">
        <v>80</v>
      </c>
      <c r="I7" s="51">
        <v>90</v>
      </c>
      <c r="J7" s="51">
        <v>70</v>
      </c>
      <c r="K7" s="51">
        <v>80</v>
      </c>
      <c r="L7" s="51">
        <v>95</v>
      </c>
      <c r="M7" s="51">
        <v>80</v>
      </c>
      <c r="N7" s="51">
        <v>100</v>
      </c>
      <c r="O7" s="19">
        <v>100</v>
      </c>
      <c r="P7" s="51">
        <v>80</v>
      </c>
      <c r="Q7" s="51">
        <v>80</v>
      </c>
      <c r="R7" s="51">
        <v>60</v>
      </c>
      <c r="S7" s="51">
        <v>100</v>
      </c>
      <c r="T7" s="19">
        <v>100</v>
      </c>
      <c r="U7" s="19"/>
      <c r="V7" s="19"/>
      <c r="W7" s="19"/>
      <c r="X7" s="19"/>
      <c r="Y7" s="38">
        <f t="shared" si="0"/>
        <v>20.785714285714288</v>
      </c>
      <c r="Z7" s="38">
        <v>100</v>
      </c>
      <c r="AA7" s="38">
        <f t="shared" si="1"/>
        <v>35</v>
      </c>
      <c r="AB7" s="38"/>
      <c r="AC7" s="38">
        <f t="shared" si="2"/>
        <v>0</v>
      </c>
      <c r="AD7" s="38">
        <f t="shared" si="3"/>
        <v>55.785714285714292</v>
      </c>
      <c r="AE7" s="43"/>
    </row>
    <row r="8" spans="1:31" ht="17.100000000000001" customHeight="1" x14ac:dyDescent="0.25">
      <c r="A8" s="2">
        <v>7</v>
      </c>
      <c r="B8" s="2">
        <v>1202209</v>
      </c>
      <c r="C8" s="36" t="s">
        <v>220</v>
      </c>
      <c r="D8" s="51">
        <v>80</v>
      </c>
      <c r="E8" s="51">
        <v>80</v>
      </c>
      <c r="F8" s="51">
        <v>80</v>
      </c>
      <c r="G8" s="51">
        <v>80</v>
      </c>
      <c r="H8" s="51">
        <v>100</v>
      </c>
      <c r="I8" s="51">
        <v>80</v>
      </c>
      <c r="J8" s="51">
        <v>90</v>
      </c>
      <c r="K8" s="51">
        <v>60</v>
      </c>
      <c r="L8" s="51">
        <v>95</v>
      </c>
      <c r="M8" s="51">
        <v>90</v>
      </c>
      <c r="N8" s="51">
        <v>100</v>
      </c>
      <c r="O8" s="19">
        <v>100</v>
      </c>
      <c r="P8" s="51">
        <v>60</v>
      </c>
      <c r="Q8" s="51">
        <v>20</v>
      </c>
      <c r="R8" s="51">
        <v>80</v>
      </c>
      <c r="S8" s="51">
        <v>80</v>
      </c>
      <c r="T8" s="19">
        <v>85</v>
      </c>
      <c r="U8" s="19"/>
      <c r="V8" s="19"/>
      <c r="W8" s="19"/>
      <c r="X8" s="19"/>
      <c r="Y8" s="38">
        <f t="shared" si="0"/>
        <v>19.428571428571427</v>
      </c>
      <c r="Z8" s="38">
        <v>97</v>
      </c>
      <c r="AA8" s="38">
        <f t="shared" si="1"/>
        <v>33.949999999999996</v>
      </c>
      <c r="AB8" s="38"/>
      <c r="AC8" s="38">
        <f t="shared" si="2"/>
        <v>0</v>
      </c>
      <c r="AD8" s="38">
        <f t="shared" si="3"/>
        <v>53.378571428571419</v>
      </c>
      <c r="AE8" s="43"/>
    </row>
    <row r="9" spans="1:31" ht="17.100000000000001" customHeight="1" x14ac:dyDescent="0.25">
      <c r="A9" s="2">
        <v>8</v>
      </c>
      <c r="B9" s="2">
        <v>1640314</v>
      </c>
      <c r="C9" s="36" t="s">
        <v>217</v>
      </c>
      <c r="D9" s="51">
        <v>70</v>
      </c>
      <c r="E9" s="51">
        <v>80</v>
      </c>
      <c r="F9" s="51">
        <v>70</v>
      </c>
      <c r="G9" s="51">
        <v>90</v>
      </c>
      <c r="H9" s="51">
        <v>80</v>
      </c>
      <c r="I9" s="51">
        <v>50</v>
      </c>
      <c r="J9" s="51">
        <v>70</v>
      </c>
      <c r="K9" s="51">
        <v>80</v>
      </c>
      <c r="L9" s="51">
        <v>100</v>
      </c>
      <c r="M9" s="51">
        <v>100</v>
      </c>
      <c r="N9" s="51">
        <v>100</v>
      </c>
      <c r="O9" s="19">
        <v>100</v>
      </c>
      <c r="P9" s="51">
        <v>50</v>
      </c>
      <c r="Q9" s="51">
        <v>80</v>
      </c>
      <c r="R9" s="51">
        <v>100</v>
      </c>
      <c r="S9" s="51">
        <v>100</v>
      </c>
      <c r="T9" s="19">
        <v>100</v>
      </c>
      <c r="U9" s="19"/>
      <c r="V9" s="19"/>
      <c r="W9" s="19"/>
      <c r="X9" s="19"/>
      <c r="Y9" s="38">
        <f t="shared" si="0"/>
        <v>20.285714285714285</v>
      </c>
      <c r="Z9" s="38">
        <v>84</v>
      </c>
      <c r="AA9" s="38">
        <f t="shared" si="1"/>
        <v>29.4</v>
      </c>
      <c r="AB9" s="38"/>
      <c r="AC9" s="38">
        <f t="shared" si="2"/>
        <v>0</v>
      </c>
      <c r="AD9" s="38">
        <f t="shared" si="3"/>
        <v>49.685714285714283</v>
      </c>
      <c r="AE9" s="43"/>
    </row>
    <row r="10" spans="1:31" ht="17.100000000000001" customHeight="1" x14ac:dyDescent="0.25"/>
    <row r="11" spans="1:31" ht="17.100000000000001" customHeight="1" x14ac:dyDescent="0.25"/>
    <row r="12" spans="1:31" ht="17.100000000000001" customHeight="1" x14ac:dyDescent="0.25"/>
    <row r="13" spans="1:31" ht="17.100000000000001" customHeight="1" x14ac:dyDescent="0.25"/>
    <row r="14" spans="1:31" ht="17.100000000000001" customHeight="1" x14ac:dyDescent="0.25"/>
    <row r="15" spans="1:31" ht="17.100000000000001" customHeight="1" x14ac:dyDescent="0.25"/>
    <row r="16" spans="1:31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20" ht="17.100000000000001" customHeight="1" x14ac:dyDescent="0.25"/>
    <row r="21" ht="17.100000000000001" customHeight="1" x14ac:dyDescent="0.25"/>
    <row r="22" ht="17.100000000000001" customHeight="1" x14ac:dyDescent="0.25"/>
    <row r="23" ht="17.100000000000001" customHeight="1" x14ac:dyDescent="0.25"/>
    <row r="24" ht="17.100000000000001" customHeight="1" x14ac:dyDescent="0.25"/>
    <row r="25" ht="17.100000000000001" customHeight="1" x14ac:dyDescent="0.25"/>
    <row r="26" ht="17.100000000000001" customHeight="1" x14ac:dyDescent="0.25"/>
    <row r="27" ht="17.100000000000001" customHeight="1" x14ac:dyDescent="0.25"/>
    <row r="28" ht="17.100000000000001" customHeight="1" x14ac:dyDescent="0.25"/>
    <row r="29" ht="17.100000000000001" customHeight="1" x14ac:dyDescent="0.25"/>
    <row r="30" ht="17.100000000000001" customHeight="1" x14ac:dyDescent="0.25"/>
    <row r="31" ht="17.100000000000001" customHeight="1" x14ac:dyDescent="0.25"/>
    <row r="32" ht="17.100000000000001" customHeight="1" x14ac:dyDescent="0.25"/>
    <row r="33" ht="17.100000000000001" customHeight="1" x14ac:dyDescent="0.25"/>
    <row r="34" ht="17.100000000000001" customHeight="1" x14ac:dyDescent="0.25"/>
    <row r="35" ht="17.100000000000001" customHeight="1" x14ac:dyDescent="0.25"/>
    <row r="36" ht="17.100000000000001" customHeight="1" x14ac:dyDescent="0.25"/>
    <row r="37" ht="17.100000000000001" customHeight="1" x14ac:dyDescent="0.25"/>
    <row r="38" ht="17.100000000000001" customHeight="1" x14ac:dyDescent="0.25"/>
    <row r="39" ht="17.100000000000001" customHeight="1" x14ac:dyDescent="0.25"/>
    <row r="40" ht="17.100000000000001" customHeight="1" x14ac:dyDescent="0.25"/>
    <row r="41" ht="17.100000000000001" customHeight="1" x14ac:dyDescent="0.25"/>
    <row r="42" ht="17.100000000000001" customHeight="1" x14ac:dyDescent="0.25"/>
    <row r="43" ht="17.100000000000001" customHeight="1" x14ac:dyDescent="0.25"/>
    <row r="44" ht="17.100000000000001" customHeight="1" x14ac:dyDescent="0.25"/>
    <row r="45" ht="17.100000000000001" customHeight="1" x14ac:dyDescent="0.25"/>
    <row r="46" ht="17.100000000000001" customHeight="1" x14ac:dyDescent="0.25"/>
    <row r="47" ht="17.100000000000001" customHeight="1" x14ac:dyDescent="0.25"/>
    <row r="48" ht="17.100000000000001" customHeight="1" x14ac:dyDescent="0.25"/>
    <row r="49" ht="17.100000000000001" customHeight="1" x14ac:dyDescent="0.25"/>
    <row r="50" ht="17.100000000000001" customHeight="1" x14ac:dyDescent="0.25"/>
    <row r="51" ht="17.100000000000001" customHeight="1" x14ac:dyDescent="0.25"/>
    <row r="52" ht="17.100000000000001" customHeight="1" x14ac:dyDescent="0.25"/>
    <row r="53" ht="17.100000000000001" customHeight="1" x14ac:dyDescent="0.25"/>
    <row r="54" ht="17.100000000000001" customHeight="1" x14ac:dyDescent="0.25"/>
    <row r="55" ht="17.100000000000001" customHeight="1" x14ac:dyDescent="0.25"/>
    <row r="56" ht="17.100000000000001" customHeight="1" x14ac:dyDescent="0.25"/>
  </sheetData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9"/>
  <sheetViews>
    <sheetView workbookViewId="0"/>
  </sheetViews>
  <sheetFormatPr baseColWidth="10" defaultColWidth="11.42578125" defaultRowHeight="15.75" x14ac:dyDescent="0.25"/>
  <cols>
    <col min="1" max="1" width="11.42578125" style="18"/>
    <col min="2" max="2" width="15" style="18" bestFit="1" customWidth="1"/>
    <col min="3" max="3" width="58.140625" style="18" bestFit="1" customWidth="1"/>
    <col min="4" max="7" width="27.28515625" style="8" customWidth="1"/>
    <col min="8" max="9" width="26.28515625" style="8" customWidth="1"/>
    <col min="10" max="12" width="27.28515625" style="8" customWidth="1"/>
    <col min="13" max="26" width="28.85546875" style="8" customWidth="1"/>
    <col min="27" max="27" width="20.7109375" style="18" bestFit="1" customWidth="1"/>
    <col min="28" max="28" width="51.85546875" style="8" bestFit="1" customWidth="1"/>
    <col min="29" max="16384" width="11.42578125" style="18"/>
  </cols>
  <sheetData>
    <row r="1" spans="1:28" s="25" customFormat="1" ht="18" customHeight="1" x14ac:dyDescent="0.3">
      <c r="A1" s="16" t="s">
        <v>0</v>
      </c>
      <c r="B1" s="16" t="s">
        <v>1</v>
      </c>
      <c r="C1" s="16" t="s">
        <v>2</v>
      </c>
      <c r="D1" s="33" t="s">
        <v>16</v>
      </c>
      <c r="E1" s="33" t="s">
        <v>221</v>
      </c>
      <c r="F1" s="33" t="s">
        <v>222</v>
      </c>
      <c r="G1" s="33" t="s">
        <v>227</v>
      </c>
      <c r="H1" s="33" t="s">
        <v>22</v>
      </c>
      <c r="I1" s="33" t="s">
        <v>23</v>
      </c>
      <c r="J1" s="33" t="s">
        <v>24</v>
      </c>
      <c r="K1" s="33" t="s">
        <v>25</v>
      </c>
      <c r="L1" s="33" t="s">
        <v>230</v>
      </c>
      <c r="M1" s="33" t="s">
        <v>231</v>
      </c>
      <c r="N1" s="33" t="s">
        <v>232</v>
      </c>
      <c r="O1" s="33" t="s">
        <v>233</v>
      </c>
      <c r="P1" s="33" t="s">
        <v>238</v>
      </c>
      <c r="Q1" s="33" t="s">
        <v>239</v>
      </c>
      <c r="R1" s="33" t="s">
        <v>241</v>
      </c>
      <c r="S1" s="33" t="s">
        <v>242</v>
      </c>
      <c r="T1" s="33" t="s">
        <v>243</v>
      </c>
      <c r="U1" s="33" t="s">
        <v>244</v>
      </c>
      <c r="V1" s="33" t="s">
        <v>245</v>
      </c>
      <c r="W1" s="33" t="s">
        <v>246</v>
      </c>
      <c r="X1" s="33" t="s">
        <v>248</v>
      </c>
      <c r="Y1" s="33" t="s">
        <v>249</v>
      </c>
      <c r="Z1" s="33" t="s">
        <v>250</v>
      </c>
      <c r="AA1" s="34" t="s">
        <v>10</v>
      </c>
      <c r="AB1" s="12" t="s">
        <v>251</v>
      </c>
    </row>
    <row r="2" spans="1:28" ht="18" customHeight="1" x14ac:dyDescent="0.25">
      <c r="A2" s="17">
        <v>1</v>
      </c>
      <c r="B2" s="2">
        <v>1722330</v>
      </c>
      <c r="C2" s="36" t="s">
        <v>193</v>
      </c>
      <c r="D2" s="8">
        <v>70</v>
      </c>
      <c r="E2" s="8">
        <v>70</v>
      </c>
      <c r="F2" s="8">
        <v>70</v>
      </c>
      <c r="G2" s="8">
        <v>100</v>
      </c>
      <c r="H2" s="8">
        <v>60</v>
      </c>
      <c r="I2" s="8">
        <v>80</v>
      </c>
      <c r="J2" s="8">
        <v>80</v>
      </c>
      <c r="K2" s="8">
        <v>100</v>
      </c>
      <c r="L2" s="8">
        <v>60</v>
      </c>
      <c r="M2" s="8">
        <v>100</v>
      </c>
      <c r="N2" s="8">
        <v>60</v>
      </c>
      <c r="O2" s="8">
        <v>90</v>
      </c>
      <c r="P2" s="8">
        <v>100</v>
      </c>
      <c r="Q2" s="8">
        <v>100</v>
      </c>
      <c r="R2" s="8">
        <v>100</v>
      </c>
      <c r="S2" s="8">
        <v>80</v>
      </c>
      <c r="T2" s="8">
        <v>100</v>
      </c>
      <c r="U2" s="8">
        <v>90</v>
      </c>
      <c r="V2" s="8">
        <v>60</v>
      </c>
      <c r="W2" s="8">
        <v>90</v>
      </c>
      <c r="X2" s="8">
        <v>80</v>
      </c>
      <c r="Y2" s="8">
        <v>70</v>
      </c>
      <c r="Z2" s="8">
        <v>90</v>
      </c>
      <c r="AA2" s="38">
        <f>((D2+E2+F2+G2+H2+I2+J2+K2+L2+M2+N2+O2+P2+Q2+R2+S2+T2+U2+V2+W2+X2+Y2+Z2)/23)</f>
        <v>82.608695652173907</v>
      </c>
      <c r="AB2" s="8">
        <v>94</v>
      </c>
    </row>
    <row r="3" spans="1:28" x14ac:dyDescent="0.25">
      <c r="A3" s="19">
        <v>2</v>
      </c>
      <c r="B3" s="2">
        <v>2222234</v>
      </c>
      <c r="C3" s="36" t="s">
        <v>194</v>
      </c>
      <c r="D3" s="8">
        <v>0</v>
      </c>
      <c r="E3" s="8">
        <v>100</v>
      </c>
      <c r="F3" s="8">
        <v>100</v>
      </c>
      <c r="G3" s="8">
        <v>100</v>
      </c>
      <c r="H3" s="8">
        <v>90</v>
      </c>
      <c r="I3" s="8">
        <v>80</v>
      </c>
      <c r="J3" s="8">
        <v>80</v>
      </c>
      <c r="K3" s="8">
        <v>60</v>
      </c>
      <c r="L3" s="8">
        <v>60</v>
      </c>
      <c r="M3" s="8">
        <v>60</v>
      </c>
      <c r="N3" s="8">
        <v>60</v>
      </c>
      <c r="O3" s="8">
        <v>70</v>
      </c>
      <c r="P3" s="8">
        <v>90</v>
      </c>
      <c r="Q3" s="8">
        <v>100</v>
      </c>
      <c r="R3" s="8">
        <v>80</v>
      </c>
      <c r="S3" s="8">
        <v>50</v>
      </c>
      <c r="T3" s="8">
        <v>100</v>
      </c>
      <c r="U3" s="8">
        <v>80</v>
      </c>
      <c r="V3" s="8">
        <v>80</v>
      </c>
      <c r="W3" s="8">
        <v>100</v>
      </c>
      <c r="X3" s="8">
        <v>90</v>
      </c>
      <c r="Y3" s="8">
        <v>50</v>
      </c>
      <c r="Z3" s="8">
        <v>70</v>
      </c>
      <c r="AA3" s="38">
        <f t="shared" ref="AA3:AA9" si="0">((D3+E3+F3+G3+H3+I3+J3+K3+L3+M3+N3+O3+P3+Q3+R3+S3+T3+U3+V3+W3+X3+Y3+Z3)/23)</f>
        <v>76.086956521739125</v>
      </c>
      <c r="AB3" s="8">
        <v>90</v>
      </c>
    </row>
    <row r="4" spans="1:28" x14ac:dyDescent="0.25">
      <c r="A4" s="17">
        <v>3</v>
      </c>
      <c r="B4" s="2">
        <v>1903790</v>
      </c>
      <c r="C4" s="36" t="s">
        <v>196</v>
      </c>
      <c r="D4" s="8">
        <v>90</v>
      </c>
      <c r="E4" s="8">
        <v>100</v>
      </c>
      <c r="F4" s="8">
        <v>100</v>
      </c>
      <c r="G4" s="8">
        <v>100</v>
      </c>
      <c r="H4" s="8">
        <v>80</v>
      </c>
      <c r="I4" s="8">
        <v>100</v>
      </c>
      <c r="J4" s="8">
        <v>70</v>
      </c>
      <c r="K4" s="8">
        <v>80</v>
      </c>
      <c r="L4" s="8">
        <v>80</v>
      </c>
      <c r="M4" s="8">
        <v>80</v>
      </c>
      <c r="N4" s="8">
        <v>80</v>
      </c>
      <c r="O4" s="8">
        <v>70</v>
      </c>
      <c r="P4" s="8">
        <v>100</v>
      </c>
      <c r="Q4" s="8">
        <v>100</v>
      </c>
      <c r="R4" s="8">
        <v>95</v>
      </c>
      <c r="S4" s="8">
        <v>50</v>
      </c>
      <c r="T4" s="8">
        <v>100</v>
      </c>
      <c r="U4" s="8">
        <v>70</v>
      </c>
      <c r="V4" s="8">
        <v>80</v>
      </c>
      <c r="W4" s="8">
        <v>80</v>
      </c>
      <c r="X4" s="8">
        <v>90</v>
      </c>
      <c r="Y4" s="8">
        <v>70</v>
      </c>
      <c r="Z4" s="8">
        <v>90</v>
      </c>
      <c r="AA4" s="38">
        <f t="shared" si="0"/>
        <v>85</v>
      </c>
      <c r="AB4" s="8">
        <v>97</v>
      </c>
    </row>
    <row r="5" spans="1:28" x14ac:dyDescent="0.25">
      <c r="A5" s="19">
        <v>4</v>
      </c>
      <c r="B5" s="2">
        <v>1823815</v>
      </c>
      <c r="C5" s="36" t="s">
        <v>197</v>
      </c>
      <c r="D5" s="8">
        <v>90</v>
      </c>
      <c r="E5" s="8">
        <v>60</v>
      </c>
      <c r="F5" s="8">
        <v>80</v>
      </c>
      <c r="G5" s="8">
        <v>100</v>
      </c>
      <c r="H5" s="8">
        <v>60</v>
      </c>
      <c r="I5" s="8">
        <v>80</v>
      </c>
      <c r="J5" s="8">
        <v>80</v>
      </c>
      <c r="K5" s="8">
        <v>40</v>
      </c>
      <c r="L5" s="8">
        <v>80</v>
      </c>
      <c r="M5" s="8">
        <v>20</v>
      </c>
      <c r="N5" s="8">
        <v>60</v>
      </c>
      <c r="O5" s="8">
        <v>40</v>
      </c>
      <c r="P5" s="8">
        <v>90</v>
      </c>
      <c r="Q5" s="8">
        <v>100</v>
      </c>
      <c r="R5" s="8">
        <v>100</v>
      </c>
      <c r="S5" s="8">
        <v>50</v>
      </c>
      <c r="T5" s="8">
        <v>100</v>
      </c>
      <c r="U5" s="8">
        <v>90</v>
      </c>
      <c r="V5" s="8">
        <v>70</v>
      </c>
      <c r="W5" s="8">
        <v>73</v>
      </c>
      <c r="X5" s="8">
        <v>73</v>
      </c>
      <c r="Y5" s="8">
        <v>73</v>
      </c>
      <c r="Z5" s="8">
        <v>73</v>
      </c>
      <c r="AA5" s="38">
        <f t="shared" si="0"/>
        <v>73.130434782608702</v>
      </c>
      <c r="AB5" s="8">
        <v>83</v>
      </c>
    </row>
    <row r="6" spans="1:28" x14ac:dyDescent="0.25">
      <c r="A6" s="19">
        <v>5</v>
      </c>
      <c r="B6" s="2">
        <v>1846843</v>
      </c>
      <c r="C6" s="36" t="s">
        <v>200</v>
      </c>
      <c r="D6" s="8">
        <v>90</v>
      </c>
      <c r="E6" s="8">
        <v>60</v>
      </c>
      <c r="F6" s="8">
        <v>80</v>
      </c>
      <c r="G6" s="8">
        <v>100</v>
      </c>
      <c r="H6" s="8">
        <v>50</v>
      </c>
      <c r="I6" s="8">
        <v>70</v>
      </c>
      <c r="J6" s="8">
        <v>80</v>
      </c>
      <c r="K6" s="8">
        <v>60</v>
      </c>
      <c r="L6" s="8">
        <v>70</v>
      </c>
      <c r="M6" s="8">
        <v>60</v>
      </c>
      <c r="N6" s="8">
        <v>40</v>
      </c>
      <c r="O6" s="8">
        <v>90</v>
      </c>
      <c r="P6" s="8">
        <v>100</v>
      </c>
      <c r="Q6" s="8">
        <v>100</v>
      </c>
      <c r="R6" s="8">
        <v>100</v>
      </c>
      <c r="S6" s="8">
        <v>30</v>
      </c>
      <c r="T6" s="8">
        <v>100</v>
      </c>
      <c r="U6" s="8">
        <v>100</v>
      </c>
      <c r="V6" s="8">
        <v>70</v>
      </c>
      <c r="W6" s="8">
        <v>80</v>
      </c>
      <c r="X6" s="8">
        <v>80</v>
      </c>
      <c r="Y6" s="8">
        <v>80</v>
      </c>
      <c r="Z6" s="8">
        <v>90</v>
      </c>
      <c r="AA6" s="38">
        <f t="shared" si="0"/>
        <v>77.391304347826093</v>
      </c>
      <c r="AB6" s="8">
        <v>93</v>
      </c>
    </row>
    <row r="7" spans="1:28" x14ac:dyDescent="0.25">
      <c r="A7" s="17">
        <v>6</v>
      </c>
      <c r="B7" s="2">
        <v>1797829</v>
      </c>
      <c r="C7" s="36" t="s">
        <v>204</v>
      </c>
      <c r="D7" s="8">
        <v>90</v>
      </c>
      <c r="E7" s="8">
        <v>90</v>
      </c>
      <c r="F7" s="8">
        <v>100</v>
      </c>
      <c r="G7" s="8">
        <v>100</v>
      </c>
      <c r="H7" s="8">
        <v>50</v>
      </c>
      <c r="I7" s="8">
        <v>70</v>
      </c>
      <c r="J7" s="8">
        <v>60</v>
      </c>
      <c r="K7" s="8">
        <v>60</v>
      </c>
      <c r="L7" s="8">
        <v>60</v>
      </c>
      <c r="M7" s="8">
        <v>80</v>
      </c>
      <c r="N7" s="8">
        <v>80</v>
      </c>
      <c r="O7" s="8">
        <v>70</v>
      </c>
      <c r="P7" s="8">
        <v>90</v>
      </c>
      <c r="Q7" s="8">
        <v>100</v>
      </c>
      <c r="R7" s="8">
        <v>100</v>
      </c>
      <c r="S7" s="8">
        <v>90</v>
      </c>
      <c r="T7" s="8">
        <v>100</v>
      </c>
      <c r="U7" s="8">
        <v>80</v>
      </c>
      <c r="V7" s="8">
        <v>80</v>
      </c>
      <c r="W7" s="8">
        <v>80</v>
      </c>
      <c r="X7" s="8">
        <v>90</v>
      </c>
      <c r="Y7" s="8">
        <v>80</v>
      </c>
      <c r="Z7" s="8">
        <v>100</v>
      </c>
      <c r="AA7" s="38">
        <f t="shared" si="0"/>
        <v>82.608695652173907</v>
      </c>
      <c r="AB7" s="8">
        <v>97</v>
      </c>
    </row>
    <row r="8" spans="1:28" x14ac:dyDescent="0.25">
      <c r="A8" s="19">
        <v>7</v>
      </c>
      <c r="B8" s="2">
        <v>2222236</v>
      </c>
      <c r="C8" s="36" t="s">
        <v>201</v>
      </c>
      <c r="D8" s="8">
        <v>80</v>
      </c>
      <c r="E8" s="8">
        <v>90</v>
      </c>
      <c r="F8" s="8">
        <v>80</v>
      </c>
      <c r="G8" s="8">
        <v>100</v>
      </c>
      <c r="H8" s="8">
        <v>40</v>
      </c>
      <c r="I8" s="8">
        <v>70</v>
      </c>
      <c r="J8" s="8">
        <v>80</v>
      </c>
      <c r="K8" s="8">
        <v>100</v>
      </c>
      <c r="L8" s="8">
        <v>70</v>
      </c>
      <c r="M8" s="8">
        <v>60</v>
      </c>
      <c r="N8" s="8">
        <v>20</v>
      </c>
      <c r="O8" s="8">
        <v>50</v>
      </c>
      <c r="P8" s="8">
        <v>90</v>
      </c>
      <c r="Q8" s="8">
        <v>100</v>
      </c>
      <c r="R8" s="8">
        <v>90</v>
      </c>
      <c r="S8" s="8">
        <v>80</v>
      </c>
      <c r="T8" s="8">
        <v>100</v>
      </c>
      <c r="U8" s="8">
        <v>100</v>
      </c>
      <c r="V8" s="8">
        <v>80</v>
      </c>
      <c r="W8" s="8">
        <v>70</v>
      </c>
      <c r="X8" s="8">
        <v>90</v>
      </c>
      <c r="Y8" s="8">
        <v>40</v>
      </c>
      <c r="Z8" s="8">
        <v>90</v>
      </c>
      <c r="AA8" s="38">
        <f t="shared" si="0"/>
        <v>76.956521739130437</v>
      </c>
      <c r="AB8" s="8">
        <v>92</v>
      </c>
    </row>
    <row r="9" spans="1:28" x14ac:dyDescent="0.25">
      <c r="A9" s="17">
        <v>8</v>
      </c>
      <c r="B9" s="2">
        <v>1909320</v>
      </c>
      <c r="C9" s="36" t="s">
        <v>203</v>
      </c>
      <c r="D9" s="8">
        <v>80</v>
      </c>
      <c r="E9" s="8">
        <v>100</v>
      </c>
      <c r="F9" s="8">
        <v>100</v>
      </c>
      <c r="G9" s="8">
        <v>100</v>
      </c>
      <c r="H9" s="8">
        <v>80</v>
      </c>
      <c r="I9" s="8">
        <v>80</v>
      </c>
      <c r="J9" s="8">
        <v>70</v>
      </c>
      <c r="K9" s="8">
        <v>60</v>
      </c>
      <c r="L9" s="8">
        <v>50</v>
      </c>
      <c r="M9" s="8">
        <v>100</v>
      </c>
      <c r="N9" s="8">
        <v>80</v>
      </c>
      <c r="O9" s="8">
        <v>70</v>
      </c>
      <c r="P9" s="8">
        <v>90</v>
      </c>
      <c r="Q9" s="8">
        <v>100</v>
      </c>
      <c r="R9" s="8">
        <v>90</v>
      </c>
      <c r="S9" s="8">
        <v>70</v>
      </c>
      <c r="T9" s="8">
        <v>100</v>
      </c>
      <c r="U9" s="8">
        <v>90</v>
      </c>
      <c r="V9" s="8">
        <v>90</v>
      </c>
      <c r="W9" s="8">
        <v>90</v>
      </c>
      <c r="X9" s="8">
        <v>80</v>
      </c>
      <c r="Y9" s="8">
        <v>80</v>
      </c>
      <c r="Z9" s="8">
        <v>100</v>
      </c>
      <c r="AA9" s="38">
        <f t="shared" si="0"/>
        <v>84.782608695652172</v>
      </c>
      <c r="AB9" s="8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"/>
  <sheetViews>
    <sheetView workbookViewId="0">
      <selection activeCell="C3" sqref="C3"/>
    </sheetView>
  </sheetViews>
  <sheetFormatPr baseColWidth="10" defaultColWidth="11.42578125" defaultRowHeight="15.75" x14ac:dyDescent="0.25"/>
  <cols>
    <col min="1" max="1" width="11.42578125" style="1"/>
    <col min="2" max="2" width="15" style="1" bestFit="1" customWidth="1"/>
    <col min="3" max="3" width="58.140625" style="1" bestFit="1" customWidth="1"/>
    <col min="4" max="4" width="11.42578125" style="24"/>
    <col min="5" max="16384" width="11.42578125" style="1"/>
  </cols>
  <sheetData>
    <row r="1" spans="1:6" s="4" customFormat="1" ht="18" customHeight="1" x14ac:dyDescent="0.3">
      <c r="A1" s="3" t="s">
        <v>0</v>
      </c>
      <c r="B1" s="3" t="s">
        <v>1</v>
      </c>
      <c r="C1" s="3" t="s">
        <v>2</v>
      </c>
      <c r="D1" s="23"/>
    </row>
    <row r="2" spans="1:6" ht="18" customHeight="1" x14ac:dyDescent="0.25">
      <c r="A2" s="2">
        <v>1</v>
      </c>
      <c r="B2" s="2">
        <v>1295790</v>
      </c>
      <c r="C2" s="36" t="s">
        <v>205</v>
      </c>
      <c r="D2" s="24">
        <v>0.9</v>
      </c>
      <c r="E2" s="6"/>
      <c r="F2" s="7"/>
    </row>
    <row r="3" spans="1:6" ht="18" customHeight="1" x14ac:dyDescent="0.25">
      <c r="A3" s="2"/>
      <c r="B3" s="2"/>
      <c r="C3" s="36"/>
      <c r="D3" s="24">
        <v>0</v>
      </c>
      <c r="E3" s="6"/>
      <c r="F3" s="7"/>
    </row>
    <row r="4" spans="1:6" ht="18" customHeight="1" x14ac:dyDescent="0.25">
      <c r="A4" s="2"/>
      <c r="B4" s="2"/>
      <c r="C4" s="36"/>
      <c r="D4" s="24">
        <v>0.9</v>
      </c>
      <c r="E4" s="6"/>
      <c r="F4" s="7"/>
    </row>
    <row r="5" spans="1:6" ht="18" customHeight="1" x14ac:dyDescent="0.25">
      <c r="A5" s="2"/>
      <c r="B5" s="28"/>
      <c r="C5" s="28"/>
      <c r="D5" s="24">
        <v>0.8</v>
      </c>
      <c r="E5" s="6"/>
      <c r="F5" s="7"/>
    </row>
    <row r="6" spans="1:6" s="18" customFormat="1" ht="18" customHeight="1" x14ac:dyDescent="0.25">
      <c r="A6" s="17"/>
      <c r="B6" s="28"/>
      <c r="C6" s="28"/>
      <c r="E6" s="14"/>
      <c r="F6" s="8"/>
    </row>
    <row r="7" spans="1:6" ht="18" customHeight="1" x14ac:dyDescent="0.25">
      <c r="A7" s="2"/>
      <c r="B7" s="28"/>
      <c r="C7" s="28"/>
      <c r="D7" s="24">
        <v>0.9</v>
      </c>
      <c r="E7" s="6"/>
      <c r="F7" s="7"/>
    </row>
    <row r="8" spans="1:6" ht="18" customHeight="1" x14ac:dyDescent="0.25">
      <c r="A8" s="2"/>
      <c r="B8" s="29"/>
      <c r="C8" s="29"/>
      <c r="E8" s="6"/>
      <c r="F8" s="7"/>
    </row>
    <row r="9" spans="1:6" ht="18" customHeight="1" x14ac:dyDescent="0.25">
      <c r="A9" s="2"/>
      <c r="B9" s="28"/>
      <c r="C9" s="28"/>
      <c r="D9" s="24">
        <v>0.7</v>
      </c>
      <c r="E9" s="6"/>
      <c r="F9" s="7"/>
    </row>
    <row r="10" spans="1:6" ht="18" customHeight="1" x14ac:dyDescent="0.25"/>
    <row r="11" spans="1:6" ht="18" customHeight="1" x14ac:dyDescent="0.25"/>
    <row r="12" spans="1:6" ht="18" customHeight="1" x14ac:dyDescent="0.25"/>
    <row r="13" spans="1:6" ht="18" customHeight="1" x14ac:dyDescent="0.25"/>
    <row r="14" spans="1:6" ht="18" customHeight="1" x14ac:dyDescent="0.25"/>
    <row r="15" spans="1:6" ht="18" customHeight="1" x14ac:dyDescent="0.25"/>
    <row r="16" spans="1:6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1"/>
  <sheetViews>
    <sheetView workbookViewId="0"/>
  </sheetViews>
  <sheetFormatPr baseColWidth="10" defaultColWidth="11.42578125" defaultRowHeight="15.75" x14ac:dyDescent="0.25"/>
  <cols>
    <col min="1" max="1" width="11.42578125" style="1"/>
    <col min="2" max="2" width="15" style="1" bestFit="1" customWidth="1"/>
    <col min="3" max="3" width="58.140625" style="1" bestFit="1" customWidth="1"/>
    <col min="4" max="4" width="11.42578125" style="24"/>
    <col min="5" max="16384" width="11.42578125" style="1"/>
  </cols>
  <sheetData>
    <row r="1" spans="1:6" s="4" customFormat="1" ht="18" customHeight="1" x14ac:dyDescent="0.3">
      <c r="A1" s="3" t="s">
        <v>0</v>
      </c>
      <c r="B1" s="3" t="s">
        <v>1</v>
      </c>
      <c r="C1" s="3" t="s">
        <v>2</v>
      </c>
      <c r="D1" s="23"/>
    </row>
    <row r="2" spans="1:6" ht="18" customHeight="1" x14ac:dyDescent="0.25">
      <c r="A2" s="2">
        <v>1</v>
      </c>
      <c r="B2" s="2">
        <v>1543519</v>
      </c>
      <c r="C2" s="36" t="s">
        <v>14</v>
      </c>
      <c r="D2" s="24">
        <v>0.9</v>
      </c>
      <c r="E2" s="6"/>
      <c r="F2" s="7"/>
    </row>
    <row r="3" spans="1:6" ht="18" customHeight="1" x14ac:dyDescent="0.25">
      <c r="A3" s="2">
        <v>2</v>
      </c>
      <c r="B3" s="2">
        <v>1722721</v>
      </c>
      <c r="C3" s="36" t="s">
        <v>15</v>
      </c>
      <c r="D3" s="24">
        <v>0</v>
      </c>
      <c r="E3" s="6"/>
      <c r="F3" s="7"/>
    </row>
    <row r="4" spans="1:6" ht="18" customHeight="1" x14ac:dyDescent="0.25">
      <c r="A4" s="2"/>
      <c r="B4" s="2"/>
      <c r="C4" s="36"/>
      <c r="D4" s="24">
        <v>0.9</v>
      </c>
      <c r="E4" s="6"/>
      <c r="F4" s="7"/>
    </row>
    <row r="5" spans="1:6" ht="18" customHeight="1" x14ac:dyDescent="0.25">
      <c r="A5" s="2"/>
      <c r="B5" s="28"/>
      <c r="C5" s="28"/>
      <c r="D5" s="24">
        <v>0.8</v>
      </c>
      <c r="E5" s="6"/>
      <c r="F5" s="7"/>
    </row>
    <row r="6" spans="1:6" s="18" customFormat="1" ht="18" customHeight="1" x14ac:dyDescent="0.25">
      <c r="A6" s="17"/>
      <c r="B6" s="28"/>
      <c r="C6" s="28"/>
      <c r="E6" s="14"/>
      <c r="F6" s="8"/>
    </row>
    <row r="7" spans="1:6" ht="18" customHeight="1" x14ac:dyDescent="0.25">
      <c r="A7" s="2"/>
      <c r="B7" s="28"/>
      <c r="C7" s="28"/>
      <c r="D7" s="24">
        <v>0.9</v>
      </c>
      <c r="E7" s="6"/>
      <c r="F7" s="7"/>
    </row>
    <row r="8" spans="1:6" ht="18" customHeight="1" x14ac:dyDescent="0.25">
      <c r="A8" s="2"/>
      <c r="B8" s="29"/>
      <c r="C8" s="29"/>
      <c r="E8" s="6"/>
      <c r="F8" s="7"/>
    </row>
    <row r="9" spans="1:6" ht="18" customHeight="1" x14ac:dyDescent="0.25">
      <c r="A9" s="2"/>
      <c r="B9" s="28"/>
      <c r="C9" s="28"/>
      <c r="D9" s="24">
        <v>0.7</v>
      </c>
      <c r="E9" s="6"/>
      <c r="F9" s="7"/>
    </row>
    <row r="10" spans="1:6" ht="18" customHeight="1" x14ac:dyDescent="0.25"/>
    <row r="11" spans="1:6" ht="18" customHeight="1" x14ac:dyDescent="0.25"/>
    <row r="12" spans="1:6" ht="18" customHeight="1" x14ac:dyDescent="0.25"/>
    <row r="13" spans="1:6" ht="18" customHeight="1" x14ac:dyDescent="0.25"/>
    <row r="14" spans="1:6" ht="18" customHeight="1" x14ac:dyDescent="0.25"/>
    <row r="15" spans="1:6" ht="18" customHeight="1" x14ac:dyDescent="0.25"/>
    <row r="16" spans="1:6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AJ</vt:lpstr>
      <vt:lpstr>BP</vt:lpstr>
      <vt:lpstr>2L</vt:lpstr>
      <vt:lpstr>EST</vt:lpstr>
      <vt:lpstr>PI</vt:lpstr>
      <vt:lpstr>MC</vt:lpstr>
      <vt:lpstr>EI</vt:lpstr>
      <vt:lpstr>EP_1</vt:lpstr>
      <vt:lpstr>EP_2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UANL</dc:creator>
  <cp:lastModifiedBy>ELIAS ALVARADO LAGUNAS</cp:lastModifiedBy>
  <dcterms:created xsi:type="dcterms:W3CDTF">2020-09-01T18:22:25Z</dcterms:created>
  <dcterms:modified xsi:type="dcterms:W3CDTF">2024-05-06T17:34:36Z</dcterms:modified>
</cp:coreProperties>
</file>